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drawings/drawing1.xml" ContentType="application/vnd.openxmlformats-officedocument.drawing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20" windowWidth="19875" windowHeight="6750" tabRatio="649" activeTab="3"/>
  </bookViews>
  <sheets>
    <sheet name="Üldosa" sheetId="11" r:id="rId1"/>
    <sheet name="Liikleja 2.1 tabelid" sheetId="9" r:id="rId2"/>
    <sheet name="Liikleja 2.2 tabelid" sheetId="13" r:id="rId3"/>
    <sheet name="Liikleja 2.3 tabelid" sheetId="14" r:id="rId4"/>
    <sheet name="Taristu" sheetId="8" r:id="rId5"/>
    <sheet name="Sõiduk" sheetId="15" r:id="rId6"/>
    <sheet name="Riskikäitumine" sheetId="10" r:id="rId7"/>
  </sheets>
  <calcPr calcId="145621"/>
</workbook>
</file>

<file path=xl/calcChain.xml><?xml version="1.0" encoding="utf-8"?>
<calcChain xmlns="http://schemas.openxmlformats.org/spreadsheetml/2006/main">
  <c r="H212" i="8" l="1"/>
  <c r="H213" i="8"/>
  <c r="H214" i="8"/>
  <c r="H215" i="8"/>
  <c r="H216" i="8"/>
  <c r="H217" i="8"/>
  <c r="H226" i="8"/>
  <c r="H225" i="8"/>
  <c r="H224" i="8"/>
  <c r="H223" i="8"/>
  <c r="H222" i="8"/>
  <c r="H221" i="8"/>
  <c r="H220" i="8"/>
  <c r="H219" i="8"/>
  <c r="H218" i="8"/>
  <c r="H188" i="8" l="1"/>
  <c r="C188" i="8"/>
  <c r="D188" i="8"/>
  <c r="E188" i="8"/>
  <c r="F188" i="8"/>
  <c r="G188" i="8"/>
  <c r="B188" i="8"/>
  <c r="H187" i="8"/>
  <c r="G187" i="8"/>
  <c r="F187" i="8"/>
  <c r="E187" i="8"/>
  <c r="D187" i="8"/>
  <c r="C187" i="8"/>
  <c r="B187" i="8"/>
  <c r="E297" i="8" l="1"/>
  <c r="E296" i="8"/>
  <c r="E299" i="8"/>
  <c r="E300" i="8"/>
  <c r="E301" i="8"/>
  <c r="E302" i="8"/>
  <c r="E298" i="8"/>
  <c r="I292" i="8" l="1"/>
  <c r="H292" i="8"/>
  <c r="G292" i="8"/>
  <c r="F292" i="8"/>
  <c r="I291" i="8"/>
  <c r="H291" i="8"/>
  <c r="G291" i="8"/>
  <c r="F291" i="8"/>
  <c r="I290" i="8"/>
  <c r="H290" i="8"/>
  <c r="G290" i="8"/>
  <c r="F290" i="8"/>
  <c r="I289" i="8"/>
  <c r="G289" i="8"/>
  <c r="F289" i="8"/>
  <c r="I288" i="8"/>
  <c r="G288" i="8"/>
  <c r="F288" i="8"/>
  <c r="E157" i="8" l="1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56" i="8"/>
  <c r="G270" i="8"/>
  <c r="G272" i="8"/>
  <c r="G273" i="8"/>
  <c r="G274" i="8"/>
  <c r="G275" i="8"/>
  <c r="G276" i="8"/>
  <c r="G278" i="8"/>
  <c r="G279" i="8"/>
  <c r="G281" i="8"/>
  <c r="G282" i="8"/>
  <c r="G283" i="8"/>
  <c r="F270" i="8"/>
  <c r="F272" i="8"/>
  <c r="F273" i="8"/>
  <c r="F274" i="8"/>
  <c r="F275" i="8"/>
  <c r="F276" i="8"/>
  <c r="F278" i="8"/>
  <c r="F279" i="8"/>
  <c r="F281" i="8"/>
  <c r="F282" i="8"/>
  <c r="F283" i="8"/>
  <c r="B280" i="8"/>
  <c r="G280" i="8" s="1"/>
  <c r="B277" i="8"/>
  <c r="G277" i="8" s="1"/>
  <c r="B271" i="8"/>
  <c r="G271" i="8" s="1"/>
  <c r="B269" i="8"/>
  <c r="F269" i="8" s="1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94" i="8"/>
  <c r="F280" i="8" l="1"/>
  <c r="F277" i="8"/>
  <c r="G269" i="8"/>
  <c r="F271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56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51" i="8"/>
</calcChain>
</file>

<file path=xl/sharedStrings.xml><?xml version="1.0" encoding="utf-8"?>
<sst xmlns="http://schemas.openxmlformats.org/spreadsheetml/2006/main" count="2545" uniqueCount="487">
  <si>
    <t>Aasta</t>
  </si>
  <si>
    <t>Andmeliik</t>
  </si>
  <si>
    <t>KOKKU</t>
  </si>
  <si>
    <t>Harju maakond</t>
  </si>
  <si>
    <t>Hiiu maakond</t>
  </si>
  <si>
    <t>Ida-Viru maakond</t>
  </si>
  <si>
    <t>Jõgeva maakond</t>
  </si>
  <si>
    <t>Järva maakond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</si>
  <si>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</si>
  <si>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</si>
  <si>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</si>
  <si>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</si>
  <si>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</si>
  <si>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</si>
  <si>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</si>
  <si>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</si>
  <si>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</si>
  <si>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</si>
  <si>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Põhiteed</t>
  </si>
  <si>
    <t>Tugiteed</t>
  </si>
  <si>
    <t>Kõrvalteed</t>
  </si>
  <si>
    <t>KOKKU RIIGIMAANTEED</t>
  </si>
  <si>
    <t>Kohalikud maanteed</t>
  </si>
  <si>
    <t>Linnatänavad</t>
  </si>
  <si>
    <t>Jalg- ja jalgrattateed</t>
  </si>
  <si>
    <t>Era-ja metsateed</t>
  </si>
  <si>
    <t>Kokku</t>
  </si>
  <si>
    <t>Rahvaarv</t>
  </si>
  <si>
    <t>Kokkupõrked liikuvate sõidukite vahel</t>
  </si>
  <si>
    <t>Otsasõidud jalakäijatele</t>
  </si>
  <si>
    <t>Ühesõidukiõnnetused</t>
  </si>
  <si>
    <t>Muud</t>
  </si>
  <si>
    <t>Kevad (märts-mai)</t>
  </si>
  <si>
    <t>Suvi (juuni-aug)</t>
  </si>
  <si>
    <t>Sügis (sept-nov)</t>
  </si>
  <si>
    <t>Parkla</t>
  </si>
  <si>
    <t>Õuealatee</t>
  </si>
  <si>
    <t>Muud teed</t>
  </si>
  <si>
    <t>Õnnetused</t>
  </si>
  <si>
    <t>Põhimaantee</t>
  </si>
  <si>
    <t>Tugimaantee</t>
  </si>
  <si>
    <t>Kõrvalmaantee</t>
  </si>
  <si>
    <t>KOV maantee</t>
  </si>
  <si>
    <t>KOV tänav</t>
  </si>
  <si>
    <t>Jalgratta- ja/või jalgtee</t>
  </si>
  <si>
    <t>LÕ</t>
  </si>
  <si>
    <t>Liiklusõnnetused</t>
  </si>
  <si>
    <t>Hukkunud</t>
  </si>
  <si>
    <t>Vigastatud</t>
  </si>
  <si>
    <t>Column1</t>
  </si>
  <si>
    <t>2010</t>
  </si>
  <si>
    <t>2011</t>
  </si>
  <si>
    <t>2012</t>
  </si>
  <si>
    <t>2013</t>
  </si>
  <si>
    <t>2014</t>
  </si>
  <si>
    <t>Läbisõit</t>
  </si>
  <si>
    <t>Harju maakond, v.a. Tallinn</t>
  </si>
  <si>
    <t>Ida-Viru maakond, v.a. Narva</t>
  </si>
  <si>
    <t>Tartu maakond, v.a. Tartu</t>
  </si>
  <si>
    <t>Kuu</t>
  </si>
  <si>
    <t>KÖL12</t>
  </si>
  <si>
    <t>KÖL13</t>
  </si>
  <si>
    <t>KÖL14</t>
  </si>
  <si>
    <t>KÖL15</t>
  </si>
  <si>
    <t>SAPA12</t>
  </si>
  <si>
    <t>SAPA13</t>
  </si>
  <si>
    <t>SAPA14</t>
  </si>
  <si>
    <t>SAPA15</t>
  </si>
  <si>
    <t>VAAB12</t>
  </si>
  <si>
    <t>VAAB13</t>
  </si>
  <si>
    <t>VAAB14</t>
  </si>
  <si>
    <t>VAAB15</t>
  </si>
  <si>
    <t>AR12</t>
  </si>
  <si>
    <t>AR13</t>
  </si>
  <si>
    <t>AR14</t>
  </si>
  <si>
    <t>AR15</t>
  </si>
  <si>
    <t>Pärnu maakond, v.a. Pärnu</t>
  </si>
  <si>
    <t>Põhimaanteed</t>
  </si>
  <si>
    <t>Tugimaanteed</t>
  </si>
  <si>
    <t>Kõrvalmaanteed</t>
  </si>
  <si>
    <t>Hukkunuid</t>
  </si>
  <si>
    <t>Talv (dets-veebr)</t>
  </si>
  <si>
    <t>Maakond</t>
  </si>
  <si>
    <t>LÕ/mln auto-km*</t>
  </si>
  <si>
    <t>Järvamaa</t>
  </si>
  <si>
    <t>Ida-Virumaa</t>
  </si>
  <si>
    <t>Läänemaa</t>
  </si>
  <si>
    <t>Viljandimaa</t>
  </si>
  <si>
    <t xml:space="preserve">Jõgevamaa </t>
  </si>
  <si>
    <t>Lääne-Virumaa</t>
  </si>
  <si>
    <t xml:space="preserve">Raplamaa </t>
  </si>
  <si>
    <t xml:space="preserve">Hiiumaa </t>
  </si>
  <si>
    <t xml:space="preserve">Valgamaa </t>
  </si>
  <si>
    <t xml:space="preserve">Põlvamaa </t>
  </si>
  <si>
    <t xml:space="preserve">Saaremaa </t>
  </si>
  <si>
    <t>Võrumaa</t>
  </si>
  <si>
    <t>Hukkunuid/mln auto-km</t>
  </si>
  <si>
    <t>Riigimaanteede õnnetused</t>
  </si>
  <si>
    <t>LÕ/1 mln auto-km</t>
  </si>
  <si>
    <t>Tartumaa, v.a. Tartu</t>
  </si>
  <si>
    <t>Harjumaa, v.a. Tallinn</t>
  </si>
  <si>
    <t>Pärnumaa, v.a. Pärnu</t>
  </si>
  <si>
    <t>Läbisõit 2015. aastal</t>
  </si>
  <si>
    <t>LÕ/1 mln auto-km kohta</t>
  </si>
  <si>
    <t>Riigimaantee liik</t>
  </si>
  <si>
    <t>Liik</t>
  </si>
  <si>
    <t>KOV teede pikkus</t>
  </si>
  <si>
    <t>KOV teedel ja tänavatel hukkunud</t>
  </si>
  <si>
    <t>KOV teedel ja tänavatel toimunud LÕ</t>
  </si>
  <si>
    <t>KOV teedel ja tänavatel kannatanud</t>
  </si>
  <si>
    <t>LÕ/100 km</t>
  </si>
  <si>
    <t>Kannatanud/100 km kohta</t>
  </si>
  <si>
    <t>Rahvastik</t>
  </si>
  <si>
    <t>2015</t>
  </si>
  <si>
    <t>LÕ/ 10 000 el kohta</t>
  </si>
  <si>
    <t>2012 - 2014</t>
  </si>
  <si>
    <t>Muu</t>
  </si>
  <si>
    <t>Liiklusõnnetuste arv</t>
  </si>
  <si>
    <t>Vigastatuid</t>
  </si>
  <si>
    <t xml:space="preserve">  Liikuvate sõidukite kokkupõrked</t>
  </si>
  <si>
    <t xml:space="preserve">  Ühesõidukiõnnetused</t>
  </si>
  <si>
    <t xml:space="preserve">  Otsasõidud jalakäijatele</t>
  </si>
  <si>
    <t xml:space="preserve">  Muud</t>
  </si>
  <si>
    <t>Sõiduautojuht</t>
  </si>
  <si>
    <t>Jalakäija</t>
  </si>
  <si>
    <t>Jalgrattur</t>
  </si>
  <si>
    <t>Mootorrattur</t>
  </si>
  <si>
    <t>Mopeedijuht</t>
  </si>
  <si>
    <t>2012 - 2014 / 10 000 el kohta</t>
  </si>
  <si>
    <t>2015/10 000 el kohta</t>
  </si>
  <si>
    <t>Kaasreisija</t>
  </si>
  <si>
    <t>Kaasreisijad</t>
  </si>
  <si>
    <t>Bussijuht</t>
  </si>
  <si>
    <t>Tabel 4.1.1 - Asulates ja väljaspool asulaid toimunud õnnetused, neis hukkunud ja vigastatud</t>
  </si>
  <si>
    <t>Liiklusõnnetused väljaspool asulaid</t>
  </si>
  <si>
    <t>Vigastatud väljaspool asulaid</t>
  </si>
  <si>
    <t>Hukkunud väljaspool asulaid</t>
  </si>
  <si>
    <t>Liiklusõnnetused asulates</t>
  </si>
  <si>
    <t>Hukkunud asulates</t>
  </si>
  <si>
    <t>Vigastatud asulates</t>
  </si>
  <si>
    <t>Tabel 4.1.2 - Teede olem seisuga 31.12.2015, km</t>
  </si>
  <si>
    <t>Tabel 4.1.3 - 2015. aastal toimunud õnnetused, neis hukkunud ja vigastatud tee liikide lõikes</t>
  </si>
  <si>
    <t>Hukkunud riigimaanteedel</t>
  </si>
  <si>
    <t>Hukkunud KOV maanteedel</t>
  </si>
  <si>
    <t>Hukkunud linnatänavatel</t>
  </si>
  <si>
    <t>Kannatanud riigimaanteedel</t>
  </si>
  <si>
    <t>Kannatanud KOV maanteedel</t>
  </si>
  <si>
    <t>Kannatanud linnatänavatel</t>
  </si>
  <si>
    <t>Liiklusõnnetused riigimaanteedel</t>
  </si>
  <si>
    <t>Liiklusõnnetused linnatänavatel</t>
  </si>
  <si>
    <t>Läbisõit riigimaanteedel, mln auto-km</t>
  </si>
  <si>
    <t>Läbisõit KOV maanteedel,  mln auto-km</t>
  </si>
  <si>
    <t>Läbisõit linnatänavatel,  mln auto-km</t>
  </si>
  <si>
    <t>Liiklusõnnetused KOV maanteedel</t>
  </si>
  <si>
    <t>Tabel 4.1.4 - 2010. - 2015. aastatel toimunud õnnetused, neis hukkunud ja kannatanud</t>
  </si>
  <si>
    <r>
      <t>Pindala, km</t>
    </r>
    <r>
      <rPr>
        <vertAlign val="superscript"/>
        <sz val="11"/>
        <color theme="1"/>
        <rFont val="Roboto Condensed"/>
        <charset val="186"/>
        <scheme val="minor"/>
      </rPr>
      <t>2</t>
    </r>
  </si>
  <si>
    <t>Avalike teede (riigimaanteed, KOV maanteed ja tänavad, jalg- ja jalgrattateed kokku) tihedus km/km2</t>
  </si>
  <si>
    <t>Tabel 4.1.5 - 2015. aastal toimunud õnnetused läbisõidu kohta maakondade lõikes</t>
  </si>
  <si>
    <t>Tabel 4.2.1 - Läbisõidud riigimaanteedel aastatel 2010 - 2015 tee liikide lõikes</t>
  </si>
  <si>
    <t>Tabel 4.2.2 - Keskmine ööpäevane liiklussagedus põhimaanteedel sõidukiliikide lõikes aastatel 2012 - 2015</t>
  </si>
  <si>
    <t>Tabel 4.2.3 - Õnnetusi 1 mln auto-km kohta riigimaanteede liikide lõikes</t>
  </si>
  <si>
    <t>Läbisõit, mln auto-km</t>
  </si>
  <si>
    <t>Tabel 4.2.4 - 2015. aastal riigimaanteedel toimunud õnnetused 1 mln auto-km kohta (maakondade võrdlus)</t>
  </si>
  <si>
    <t>Tabel 4.4.1 - KOV maanteedel ja linnatänavatel toimunud õnnetused, neis hukkunud ja vigastatud</t>
  </si>
  <si>
    <t>Tabel 4.4.2 - KOV teedel ja linnatänavatel toimunud liiklusõnnetused liigiti aastatel 2010 - 2015</t>
  </si>
  <si>
    <t>Ühissõiduki peatuskoht või rada</t>
  </si>
  <si>
    <t>Muu koht</t>
  </si>
  <si>
    <t>Tabel 4.4.3 - KOV teedel ja tänavatel toimunud õnnetused tee elemendi järgi</t>
  </si>
  <si>
    <t>Sirge teelõik, kus rajatised puuduvad</t>
  </si>
  <si>
    <t>Fooriga ristmik</t>
  </si>
  <si>
    <t>sh fooriga ristimike ülekäigurada</t>
  </si>
  <si>
    <t>Foorita ristmik</t>
  </si>
  <si>
    <t>sh foorita ristimike  ülekäigurada</t>
  </si>
  <si>
    <t>Fooriga  ülekäigurada sirgel teelõigul</t>
  </si>
  <si>
    <t>Foorita  ülekäigurada sirgel teelõigul</t>
  </si>
  <si>
    <t>Tabel 4.4.4 - KOV teedel ja tänavatel toimunud õnnetused maakondade lõikes</t>
  </si>
  <si>
    <t>Tabel 4.4.1.1 - Tallinna linna inimkannatanutega liiklusõnnetused 2010 - 2015</t>
  </si>
  <si>
    <t>Tabel 4.4.1.2 - Tallinna liikluses kannatanud 10 000 el kohta 2015 vs 2012 - 2014 keskmisega</t>
  </si>
  <si>
    <t>Tabel 4.4.1.3 - Tartu linna inimkannatatutega liiklusõnnetused 2010 - 2015</t>
  </si>
  <si>
    <t>Tabel 4.4.1.4 - Tartu linnaliikluses kannatanud 10 000 el kohta 2015 vs 2012 - 2014 keskmisega</t>
  </si>
  <si>
    <t>Tabel 4.4.1.5 - Pärnu linna inimkannatanutega liiklusõnnetused 2010  - 2015</t>
  </si>
  <si>
    <t>Tabel 4.4.1.6 - Pärnu linnaliikluses kannatanud 10 000 el kohta 2015 vs 2012 - 2014 keskmisega</t>
  </si>
  <si>
    <t>Tabel 4.4.1.7 - Narva linna inimkannatanutega liiklusõnnetused 2010  - 2015</t>
  </si>
  <si>
    <t>Tabel 4.4.1.8 - Narva linnaliikluses kannatanud 10 000 el kohta 2015 vs 2012 - 2014 keskmisega</t>
  </si>
  <si>
    <t>Teeliik</t>
  </si>
  <si>
    <t>Rajatis</t>
  </si>
  <si>
    <t>Kannatanu</t>
  </si>
  <si>
    <t>Juhte kokku seisuga 31.12</t>
  </si>
  <si>
    <t>Esmaste juhiloa omanikud</t>
  </si>
  <si>
    <t>Juhilubade omanikud</t>
  </si>
  <si>
    <t>Mehi</t>
  </si>
  <si>
    <t>Naisi</t>
  </si>
  <si>
    <t>16..18</t>
  </si>
  <si>
    <t>19..25</t>
  </si>
  <si>
    <t>26..34</t>
  </si>
  <si>
    <t>35..64</t>
  </si>
  <si>
    <t>65+</t>
  </si>
  <si>
    <t>A, sh A1, A2</t>
  </si>
  <si>
    <t>B, sh B1, BE, B1E</t>
  </si>
  <si>
    <t>C, sh C1, CE, C1E</t>
  </si>
  <si>
    <t>D, sh D1, DE, D1E</t>
  </si>
  <si>
    <t xml:space="preserve">Vanus                            </t>
  </si>
  <si>
    <t>14..15</t>
  </si>
  <si>
    <t xml:space="preserve">Kategooria                       </t>
  </si>
  <si>
    <t xml:space="preserve"> AM</t>
  </si>
  <si>
    <t>Tabel 2.3.1.1 - Juhtimisõiguse omanike statistika</t>
  </si>
  <si>
    <t>Linn</t>
  </si>
  <si>
    <t>Muutus (2014-2015)</t>
  </si>
  <si>
    <t>Muutus %</t>
  </si>
  <si>
    <t xml:space="preserve">Narva </t>
  </si>
  <si>
    <t>Pärnu</t>
  </si>
  <si>
    <t>Tallinn</t>
  </si>
  <si>
    <t>Tartu</t>
  </si>
  <si>
    <t xml:space="preserve">Tabel 5.1.1 - Kiiruse ületamised suuremate linnade lõikes 2015 </t>
  </si>
  <si>
    <t>Tabel 5.1.2 - Lubatud sõidukiiruse ületamise avastamised maakondade lõikes</t>
  </si>
  <si>
    <t>Turvavarustuse rikkumised §239</t>
  </si>
  <si>
    <t>Muutus</t>
  </si>
  <si>
    <t>Tabel 5.3.1 - Turvavarustuse mittekasutamise avastamised maakondade lõikes 2012-2015</t>
  </si>
  <si>
    <t>Tabel 5.3.2 -Turvavarustuse rikkumised 2012-2015</t>
  </si>
  <si>
    <t xml:space="preserve">Pärnu </t>
  </si>
  <si>
    <t xml:space="preserve">Tartu </t>
  </si>
  <si>
    <t>Tabel 1 - Liiklusõnnetused, neis hukkunud ja vigastatud</t>
  </si>
  <si>
    <t>Liiklusõnnetusi</t>
  </si>
  <si>
    <t>Kokku 01.01.2016</t>
  </si>
  <si>
    <t>Teeäärne piire</t>
  </si>
  <si>
    <t>Sõidusuundi eraldav piire</t>
  </si>
  <si>
    <t>Ühendusteed ja rambid</t>
  </si>
  <si>
    <t>Tabel 4.3.1 - Piirete rajamine aastate (2010-2015) lõikes</t>
  </si>
  <si>
    <t>Piirde tüüp</t>
  </si>
  <si>
    <t>Harju Maakond</t>
  </si>
  <si>
    <t>Hiiu Maakond</t>
  </si>
  <si>
    <t>Ida-Viru Maakond</t>
  </si>
  <si>
    <t>Jõgeva Maakond</t>
  </si>
  <si>
    <t>Järva Maakond</t>
  </si>
  <si>
    <t>Lääne  Maakond</t>
  </si>
  <si>
    <t>Lääne-Viru Maakond</t>
  </si>
  <si>
    <t>Põlva Maakond</t>
  </si>
  <si>
    <t>Pärnu  Maakond</t>
  </si>
  <si>
    <t>Rapla Maakond</t>
  </si>
  <si>
    <t>Saare  Maakond</t>
  </si>
  <si>
    <t>Tartu  Maakond</t>
  </si>
  <si>
    <t>Valga Maakond</t>
  </si>
  <si>
    <t>Viljandi Maakond</t>
  </si>
  <si>
    <t>Võru Maakond</t>
  </si>
  <si>
    <t>Objekte KOKKU</t>
  </si>
  <si>
    <t>Maksumus (€)</t>
  </si>
  <si>
    <t>Tabel 4.3.2 – Ohutustatud liiklusohtlikud kohad 2010-2015 maakonniti</t>
  </si>
  <si>
    <t>Ohutustamise meede</t>
  </si>
  <si>
    <t>Jalg- ja jalgrattatee (jalgtee, kõnnitee)</t>
  </si>
  <si>
    <t>Piire</t>
  </si>
  <si>
    <t>Ristmik</t>
  </si>
  <si>
    <t>Valgustus</t>
  </si>
  <si>
    <t>Bussipeatus</t>
  </si>
  <si>
    <t>Teeületuskoht</t>
  </si>
  <si>
    <t>Tabel 4.3.3 – Kasutatud liiklusohtliku koha ohutustamise meetmed 2010-2015</t>
  </si>
  <si>
    <t>möödasõidulaiend</t>
  </si>
  <si>
    <t>muu</t>
  </si>
  <si>
    <t>parkla</t>
  </si>
  <si>
    <t>kurv</t>
  </si>
  <si>
    <t>kiirustabloo</t>
  </si>
  <si>
    <t>ohutussaar</t>
  </si>
  <si>
    <t>künnis</t>
  </si>
  <si>
    <t>nähtavuse parandamine</t>
  </si>
  <si>
    <t>Tabel 2.1.1 - Rahvastik vanusegruppide lõikes</t>
  </si>
  <si>
    <t>0..6</t>
  </si>
  <si>
    <t>7..9</t>
  </si>
  <si>
    <t>10..12</t>
  </si>
  <si>
    <t>13..15</t>
  </si>
  <si>
    <t>Tabel 2.1.2 - Rahvastik maakondade lõikes</t>
  </si>
  <si>
    <t>Muutus 2012/2015</t>
  </si>
  <si>
    <t>Narva</t>
  </si>
  <si>
    <t>Harju mk.</t>
  </si>
  <si>
    <t>Hiiu mk.</t>
  </si>
  <si>
    <t>Ida-Viru mk</t>
  </si>
  <si>
    <t>Jõgeva mk.</t>
  </si>
  <si>
    <t>Järva mk.</t>
  </si>
  <si>
    <t>Lääne mk.</t>
  </si>
  <si>
    <t>Lääne -Viru mk.</t>
  </si>
  <si>
    <t>Põlva mk.</t>
  </si>
  <si>
    <t>Pärnu mk.</t>
  </si>
  <si>
    <t>Rapla mk.</t>
  </si>
  <si>
    <t>Saare mk.</t>
  </si>
  <si>
    <t>Tartu mk.</t>
  </si>
  <si>
    <t>Valga mk.</t>
  </si>
  <si>
    <t>Viljandi mk.</t>
  </si>
  <si>
    <t>Võru mk.</t>
  </si>
  <si>
    <t>Tabel 2.1.3 - Rahvaarv 2015 ja 2020. aasta prognoos</t>
  </si>
  <si>
    <t>2020</t>
  </si>
  <si>
    <t>Muutus, %</t>
  </si>
  <si>
    <t>Kogu Eesti</t>
  </si>
  <si>
    <t>Harju va Tallinn</t>
  </si>
  <si>
    <t>Ida-Viru, va Narva</t>
  </si>
  <si>
    <t>Pärnu, va Pärnu</t>
  </si>
  <si>
    <t>Tartu, va Tartu</t>
  </si>
  <si>
    <t>Narva linn</t>
  </si>
  <si>
    <t>Pärnu linn</t>
  </si>
  <si>
    <t>Tartu linn</t>
  </si>
  <si>
    <t>Tabel 2.1.4 - Liiklusõnnetused, neis hukkunud ja vigastatud koos suhtnäitajatega</t>
  </si>
  <si>
    <t>ÕNNETUSED</t>
  </si>
  <si>
    <t>HUKKUNUD</t>
  </si>
  <si>
    <t>VIGASTATUD</t>
  </si>
  <si>
    <t>Hukkunuid 100 LÕ kohta</t>
  </si>
  <si>
    <t>Hukkunid 100 vigastatu kohta</t>
  </si>
  <si>
    <t>Vigastatuid 100 LÕ kohta</t>
  </si>
  <si>
    <t>Kannatanuid kokku (hukk + vigast)</t>
  </si>
  <si>
    <t>Kannatanuid 100 LÕ kohta</t>
  </si>
  <si>
    <t>Hukkunuid 100 kannatanu kohta</t>
  </si>
  <si>
    <t>Hukkunuid miljoni elaniku kohta</t>
  </si>
  <si>
    <t>Vigastatuid miljoni elaniku kohta</t>
  </si>
  <si>
    <t>Tabel 2.1.5 - Kannatanu sugu</t>
  </si>
  <si>
    <t>Hukkunud mehed</t>
  </si>
  <si>
    <t>Hukkunud naised</t>
  </si>
  <si>
    <t>Märkimata</t>
  </si>
  <si>
    <t>Vigastatud mehed</t>
  </si>
  <si>
    <t>Vigastatud naised</t>
  </si>
  <si>
    <t>Tabel 2.1.6 - Hukkunute vanuseline jaotus</t>
  </si>
  <si>
    <t>65..</t>
  </si>
  <si>
    <t>Teadmata</t>
  </si>
  <si>
    <t>Hukk 10 tuh.el.kohta</t>
  </si>
  <si>
    <t>Tabel 2.1.7 - Vigastatute vanuseline jaotus</t>
  </si>
  <si>
    <t>Vigastatud 10 tuh el kohta</t>
  </si>
  <si>
    <t>Tabel 2.1.8 - Liiklusõnnetused, neis hukkunud ja vigastatud maakondade lõikes</t>
  </si>
  <si>
    <t>Harju maakond, va Tallinn</t>
  </si>
  <si>
    <t>Ida-Viru maakond, va Narva</t>
  </si>
  <si>
    <t>Pärnu maakond, va Pärnu linn</t>
  </si>
  <si>
    <t>Tartu maakond, va Tartu linn</t>
  </si>
  <si>
    <t>Neis hukkunud</t>
  </si>
  <si>
    <t>Neis vigastatud</t>
  </si>
  <si>
    <t>Tabel 2.1.8 - Liiklusõnnetused, neis hukkunud ja vigastatud asula olemasolu järgi</t>
  </si>
  <si>
    <t>Väljaspool asulat</t>
  </si>
  <si>
    <t>Asulas</t>
  </si>
  <si>
    <t>Asula osat.%</t>
  </si>
  <si>
    <t>Tabel 2.1.9 - Liiklusõnnetused, neis hukkunud ja vigastatud teeliigiti</t>
  </si>
  <si>
    <t>Liiklussõlm</t>
  </si>
  <si>
    <t>Eramaantee</t>
  </si>
  <si>
    <t>Metsatee (pinnastee)</t>
  </si>
  <si>
    <t>Määramata</t>
  </si>
  <si>
    <t>Tabel 2.1.10 - Liiklusõnnetused ristmikel</t>
  </si>
  <si>
    <t xml:space="preserve">sh reguleeritud ristmik </t>
  </si>
  <si>
    <t>Tabel 2.1.11 - Liiklusõnnetused, neis hukkunud ja vigastatud rajatiste lõikes</t>
  </si>
  <si>
    <t>Jalakäijate ülekäigurada, reguleerimata</t>
  </si>
  <si>
    <t>Jalakäijate ülekäigurada,  reguleeritud</t>
  </si>
  <si>
    <t>Õueala</t>
  </si>
  <si>
    <t>Ühissõiduki peatuskoht</t>
  </si>
  <si>
    <t>Raudteeülesõidukoht, fooriga</t>
  </si>
  <si>
    <t>Raudteeülesõidukoht, foorita</t>
  </si>
  <si>
    <t>Kõnnitee, ohutussaar</t>
  </si>
  <si>
    <t xml:space="preserve">Jalgrattarada sõiduteel </t>
  </si>
  <si>
    <t>Ühissõidukirada</t>
  </si>
  <si>
    <t>Tankla</t>
  </si>
  <si>
    <t>Teeremondiala</t>
  </si>
  <si>
    <t>Tunnel, sild, viadukt</t>
  </si>
  <si>
    <t>Rajatis puudub</t>
  </si>
  <si>
    <t>Tabel 2.1.12 - Liiklusõnnetused, neis hukkunud ja vigastatud valgustuse olemaolu järgi</t>
  </si>
  <si>
    <t>Pimeda ajal valgustus ei põle</t>
  </si>
  <si>
    <t>Pimeda ajal valgustus puudub</t>
  </si>
  <si>
    <t>Pimeda ajal valgustus põleb</t>
  </si>
  <si>
    <t>* Pimeda ajal kokku</t>
  </si>
  <si>
    <t xml:space="preserve"> * Pimeda ajal, valgustuseta</t>
  </si>
  <si>
    <t>Valge ajal</t>
  </si>
  <si>
    <t>Valge aeg</t>
  </si>
  <si>
    <t>Tabel 2.1.13 - Liiklusõnnetused, neis hukkunud ja vigastatud õnnetuste liigiti</t>
  </si>
  <si>
    <t xml:space="preserve">  Muud või märkimata</t>
  </si>
  <si>
    <t>Tabel 2.1.14 - Liiklusõnnetused, neis hukkunud ja vigastatud aastaaegade lõikes</t>
  </si>
  <si>
    <t>Suvi (juuni-august)</t>
  </si>
  <si>
    <t>Talv (dets,jaan.,veebr)</t>
  </si>
  <si>
    <t>Tabel 2.1.15 - Liiklusõnnetused, neis hukkunud ja vigastatud nädalapäevade lõikes</t>
  </si>
  <si>
    <t>Esmaspäev</t>
  </si>
  <si>
    <t>Teisipäev</t>
  </si>
  <si>
    <t>Kolmapäev</t>
  </si>
  <si>
    <t>Neljapäev</t>
  </si>
  <si>
    <t>Reede</t>
  </si>
  <si>
    <t>Laupäev</t>
  </si>
  <si>
    <t>Pühapäev</t>
  </si>
  <si>
    <t xml:space="preserve">  Reede-pühap, %</t>
  </si>
  <si>
    <t>Tabel 2.1.16 - Liiklusõnnetused, neis hukkunud ja vigastatud kellaaja lõikes</t>
  </si>
  <si>
    <t>6..9</t>
  </si>
  <si>
    <t>9..12</t>
  </si>
  <si>
    <t>12..15</t>
  </si>
  <si>
    <t>15..18</t>
  </si>
  <si>
    <t>18..21</t>
  </si>
  <si>
    <t>21..24</t>
  </si>
  <si>
    <t>Tabel 2.1.17 - Kannatanud maakondade lõikes</t>
  </si>
  <si>
    <t>Sõiduautojuhid</t>
  </si>
  <si>
    <t>Jalakäijad</t>
  </si>
  <si>
    <t>Mootorratturid</t>
  </si>
  <si>
    <t>Mopeedijuhid</t>
  </si>
  <si>
    <t>Jalgratturid</t>
  </si>
  <si>
    <t>Tabel 2.2.1.1- Jalakäijatega toimunud õnnetused, neis hukkunud ja vigastatud</t>
  </si>
  <si>
    <t xml:space="preserve">  sh õnnetused, kus jalakäija ise kannatada sai</t>
  </si>
  <si>
    <t>Tabel 2.2.1.2 - Vigastatud jalakäijad vanuse lõikes</t>
  </si>
  <si>
    <t>Vigast 10 tuh el kohta</t>
  </si>
  <si>
    <t>Tabel 2.2.1.3 - Hukkunud jalakäijad vanuse lõikes</t>
  </si>
  <si>
    <t>Tabel 2.2.1.4 - Hukkunud ja vigastatud jalakäijad soo lõikes</t>
  </si>
  <si>
    <t>KANNATANU SUGU</t>
  </si>
  <si>
    <t>Tabel  2.2.1.5 -  Jalakäijatega toimunud õnnetused, neis hukkunud ja vigastatud asula olemaolu järgi</t>
  </si>
  <si>
    <t>20102</t>
  </si>
  <si>
    <t>20103</t>
  </si>
  <si>
    <t>20104</t>
  </si>
  <si>
    <t>20105</t>
  </si>
  <si>
    <t>20106</t>
  </si>
  <si>
    <t>Tabel  2.2.1.6 -  Jalakäijatega toimunud õnnetused, neis hukkunud ja vigastatud maakondade lõikes</t>
  </si>
  <si>
    <t>Tabel  2.2.1.7 -  Jalakäijatega toimunud õnnetused, neis hukkunud ja vigastatud aastaaegade lõikes</t>
  </si>
  <si>
    <t>Tabel  2.2.1.8 -  Jalakäijatega toimunud õnnetused, neis hukkunud ja vigastatud valgustuse järgi</t>
  </si>
  <si>
    <t>Tabel  2.2.1.9 -  Jalakäijatega toimunud õnnetused, neis hukkunud ja vigastatud nädalapäevade järgi</t>
  </si>
  <si>
    <t>Tabel  2.2.1.10 -  Jalakäijatega toimunud õnnetused, neis hukkunud ja vigastatud kellaaja järgi</t>
  </si>
  <si>
    <t>Tabel  2.2.1.11 -  Jalakäijatega toimunud õnnetused, neis hukkunud ja vigastatud ristmiku olemasolu järgi</t>
  </si>
  <si>
    <t>RISTMIKU OLEMASOLU</t>
  </si>
  <si>
    <t>Tabel  2.2.1.12 -  Jalakäijatega toimunud õnnetused, neis hukkunud ja vigastatud rajatise järgi</t>
  </si>
  <si>
    <t>Tabel  2.2.1.13 -  Jalakäijate helkuri kasutamine õnnetuse toimumise ajal. Helkuri  kasutust hinnatakse vaid pimeda ajal kannatada saanute puhul</t>
  </si>
  <si>
    <t>hukkunud</t>
  </si>
  <si>
    <t>kasutas</t>
  </si>
  <si>
    <t>ei kasutanud</t>
  </si>
  <si>
    <t>Ei tea</t>
  </si>
  <si>
    <t xml:space="preserve">  kasut % teadaolevaist</t>
  </si>
  <si>
    <t>Tabel  2.2.1.14 -  Teine osapool jalakäijate õnnetustes</t>
  </si>
  <si>
    <t>...</t>
  </si>
  <si>
    <t xml:space="preserve">  Buss</t>
  </si>
  <si>
    <t xml:space="preserve">  Sõiduauto</t>
  </si>
  <si>
    <t xml:space="preserve">  Veok</t>
  </si>
  <si>
    <t xml:space="preserve">  Jalgratas</t>
  </si>
  <si>
    <t xml:space="preserve">  Mopeed</t>
  </si>
  <si>
    <t xml:space="preserve">  Mootorratas</t>
  </si>
  <si>
    <t>Tundmatu sõiduk</t>
  </si>
  <si>
    <t>Ainus sõiduk</t>
  </si>
  <si>
    <t>Tabel  2.2.1.15 -  Jalakäijatega toimunud õnnetused, neis hukkunud ja vigastatud teeliigiti</t>
  </si>
  <si>
    <t>Tabel 2.2.1.16 - Jalgratturitega toimunud õnnetused, neis hukkunud ja vigastatud</t>
  </si>
  <si>
    <t xml:space="preserve">  sh õnnetused, kus jalgrattur ise kannatada sai</t>
  </si>
  <si>
    <t>Tabel 2.2.1.17 - Jalgratturitega toimunud õnnetused, neis hukkunud ja vigastatud maakondade lõikes</t>
  </si>
  <si>
    <t>Tabel 2.2.1.18 - Vigastatud jalgratturid vanusegruppide lõikes</t>
  </si>
  <si>
    <t>Tabel 2.2.1.19 - Hukkunud jalgratturid vanusegruppide lõikes</t>
  </si>
  <si>
    <t>Tabel 2.2.1.20 - Hukkunud ja vigastatud jalgratturite sooline jaotus</t>
  </si>
  <si>
    <t>Tabel 2.2.1.21 - Jalgratturitega toimunud õnnetused, neis hukkunud ja vigastatud asula olemasolu järgi</t>
  </si>
  <si>
    <t>Tabel 2.2.1.22 - Jalgratturitega toimunud õnnetused, neis hukkunud ja vigastatud teeliigiti</t>
  </si>
  <si>
    <t>Tabel 2.2.1.23 - Jalgratturitega toimunud õnnetused, neis hukkunud ja vigastatud valgustuse järgi</t>
  </si>
  <si>
    <t>Tabel 2.2.1.24 - Jalgratturitega toimunud õnnetused, neis hukkunud ja vigastatud õnnetuste liigiti</t>
  </si>
  <si>
    <t>Tabel 2.2.1.25 - Jalgratturitega toimunud õnnetused, neis hukkunud ja vigastatud aastaaegade lõikes</t>
  </si>
  <si>
    <t>Tabel 2.2.1.26 - Jalgratturitega toimunud õnnetused, neis hukkunud ja vigastatud nädalapäevade lõikes</t>
  </si>
  <si>
    <t>Tabel 2.2.1.27 - Jalgratturitega toimunud õnnetused, neis hukkunud ja vigastatud kellaaja lõikes</t>
  </si>
  <si>
    <t>Tabel 2.2.1.28 - Kiivri kasutamine liiklusõnnetusesse sattumisel</t>
  </si>
  <si>
    <t>Tabel 2.2.1.29 - Teine osapool jalgrattaõnnetustes</t>
  </si>
  <si>
    <t>TEINE OSAPOOL</t>
  </si>
  <si>
    <t>Tabel 2.2.1.30 - Ristmikel jalgratturitega toimunud õnnetused, neis hukkunud ja vigastatud</t>
  </si>
  <si>
    <t>Tabel 2.2.1.31 -Jalgratturitega toimunud õnnetused, neis hukkunud ja vigastatud rajatise järgi</t>
  </si>
  <si>
    <t xml:space="preserve">  sh õnnetused, kus mootorsõidukijuht ise kannatada sai</t>
  </si>
  <si>
    <t>Tabel 2.3.2.2 - Sõiduautojuhtidega toimunud õnnetused, neis hukkunud ja vigastatud</t>
  </si>
  <si>
    <t xml:space="preserve">  sh õnnetused, kus sõiduautojuht ise kannatada sai</t>
  </si>
  <si>
    <t>Tabel 2.3.2.3 - Mootorsõidukijuhtidega toimunud õnnetused, neis hukkunud ja vigastatud maakondade lõikes</t>
  </si>
  <si>
    <t>Tabel 2.3.2.4 - Mootorsõidukijuhtidega toimunud õnnetused, neis hukkunud ja vigastatud asula olemasolu järgi</t>
  </si>
  <si>
    <t>Tabel 2.3.2.5 - Mootorsõidukijuhtidega toimunud õnnetused, neis hukkunud ja vigastatud teeliigiti</t>
  </si>
  <si>
    <t>Tabel 2.3.2.6 - Mootorsõidukijuhtidega toimunud õnnetused, neis hukkunud ja vigastatud valgutuse olemasolu järgi</t>
  </si>
  <si>
    <t>Tabel 2.3.2.7 - Mootorsõidukijuhtidega toimunud õnnetused, neis hukkunud ja vigastatud aastaaegade lõikes</t>
  </si>
  <si>
    <t>Tabel 2.3.2.8 - Mootorsõidukijuhtidega toimunud õnnetused, neis hukkunud ja vigastatud nädalapäevade lõikes</t>
  </si>
  <si>
    <t>Tabel 2.3.2.9 - Mootorsõidukijuhtidega toimunud õnnetused, neis hukkunud ja vigastatud kellaaja lõikes</t>
  </si>
  <si>
    <t>Tabel 2.3.2.10 - Hukkunud ja vigastatud mootorsõidukijuhtide sooline jaotus</t>
  </si>
  <si>
    <t>Tabel 2.3.2.11 - Turvavarustuse kasutamine sõiduautojuhtide poolt õnnetusse sattumise hetkel</t>
  </si>
  <si>
    <t>Tabel 2.3.2.12 - Osalenud ja kannatada saanud sõiduautojuhid õnnetuse liigiti</t>
  </si>
  <si>
    <t>Tabel 2.3.2.13 - Sõiduautojuhidtudega toimunud õnnetuste teine osapool</t>
  </si>
  <si>
    <t>Tabel 2.3.2.14 - Kaasreisijatega toimunud õnnetused, neis hukkunud ja vigastatud. Õnnetusi, kus kaasreisja osales, kuid kannatada ei saanud, ei ole teada</t>
  </si>
  <si>
    <t xml:space="preserve"> </t>
  </si>
  <si>
    <t>Tabel 2.3.2.15 - Hukkunud ja vigastatud kaasreisijad  maakondade lõikes</t>
  </si>
  <si>
    <t>Tabel 2.3.2.16 - Hukkunud ja vigastatud kaasreisijad asula olemasolu järgi</t>
  </si>
  <si>
    <t>Tabel 2.3.2.16 - Hukkunud ja vigastatud kaasreisijate sooline jaotus</t>
  </si>
  <si>
    <t>Tabel 2.3.2.17 - Vigastatud kaasreisijad vanusegruppide lõikes</t>
  </si>
  <si>
    <t>Tabel 2.3.2.18 - Hukkunud kaasreisijad vanusegruppide lõikes</t>
  </si>
  <si>
    <t>Sõiduki liik</t>
  </si>
  <si>
    <t>mediaanvanus</t>
  </si>
  <si>
    <t>keskmine vanus</t>
  </si>
  <si>
    <t>Mootorratas</t>
  </si>
  <si>
    <t>Sõiduauto</t>
  </si>
  <si>
    <t>N1 veoauto</t>
  </si>
  <si>
    <t>Veo- või vedukauto</t>
  </si>
  <si>
    <t>Buss, troll, tramm</t>
  </si>
  <si>
    <t xml:space="preserve">Tabel 4.1 - Liiklusregistris arvel olevate sõidukite vanus </t>
  </si>
  <si>
    <t>Näitaja nimetus</t>
  </si>
  <si>
    <t>Mopeed</t>
  </si>
  <si>
    <t>Kannatanuga LÕ-d 1000 sõiduki kohta</t>
  </si>
  <si>
    <t>Kannatanuga  LÕ-d 100 milj km kohta</t>
  </si>
  <si>
    <t>x</t>
  </si>
  <si>
    <t>Kannatanut 1000 sõiduki kohta</t>
  </si>
  <si>
    <t>Kannatanut  100 milj km kohta</t>
  </si>
  <si>
    <t>Hukkunuga LÕ-d 1000 sõiduki kohta</t>
  </si>
  <si>
    <t>Hukkunuga LÕ-d 100 milj km kohta</t>
  </si>
  <si>
    <t>Hukkunut 1000 sõiduki kohta</t>
  </si>
  <si>
    <t>Hukkunut 100 milj km kohta</t>
  </si>
  <si>
    <t>Tabel 4.2 - Eri sõidukiliikide liiklusõnnetustes osalemine, liiklusõnnetustega kaasnenud inimkannatanud</t>
  </si>
  <si>
    <t>Tabel 2.3.2.1 - Mootorsõidukijuhtidega toimunud õnnetused, neis hukkunud ja vigastatud mootorsõidukijuhid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</si>
</sst>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7" x14ac:knownFonts="1">
    <font>
      <sz val="11"/>
      <color theme="1"/>
      <name val="Roboto Condensed"/>
      <family val="2"/>
      <charset val="186"/>
      <scheme val="minor"/>
    </font>
    <font>
      <b/>
      <sz val="11"/>
      <color theme="1"/>
      <name val="Roboto Condensed"/>
      <family val="2"/>
      <charset val="186"/>
      <scheme val="minor"/>
    </font>
    <font>
      <vertAlign val="superscript"/>
      <sz val="11"/>
      <color theme="1"/>
      <name val="Roboto Condensed"/>
      <charset val="186"/>
      <scheme val="minor"/>
    </font>
    <font>
      <sz val="10"/>
      <color indexed="8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Roboto Condensed"/>
      <charset val="186"/>
      <scheme val="minor"/>
    </font>
    <font>
      <b/>
      <sz val="11"/>
      <color theme="0"/>
      <name val="Roboto Condensed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rgb="FF000000"/>
      <name val="Roboto Condensed"/>
      <charset val="186"/>
    </font>
    <font>
      <sz val="11"/>
      <color rgb="FF000000"/>
      <name val="Roboto Condensed"/>
      <charset val="186"/>
    </font>
    <font>
      <sz val="11"/>
      <color theme="1"/>
      <name val="Roboto Condensed"/>
      <charset val="186"/>
    </font>
    <font>
      <sz val="10"/>
      <name val="Arial"/>
      <family val="2"/>
      <charset val="186"/>
    </font>
    <font>
      <sz val="11"/>
      <color theme="1"/>
      <name val="Roboto Condensed"/>
      <charset val="186"/>
      <scheme val="minor"/>
    </font>
    <font>
      <b/>
      <sz val="11"/>
      <color theme="1"/>
      <name val="Roboto Condensed"/>
      <family val="2"/>
      <scheme val="minor"/>
    </font>
    <font>
      <sz val="11"/>
      <color theme="1"/>
      <name val="Roboto Condensed"/>
      <family val="2"/>
      <scheme val="minor"/>
    </font>
    <font>
      <i/>
      <sz val="11"/>
      <color theme="1"/>
      <name val="Roboto Condensed"/>
      <family val="2"/>
      <charset val="186"/>
      <scheme val="minor"/>
    </font>
    <font>
      <sz val="11"/>
      <name val="Roboto Condensed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3" fillId="0" borderId="0" applyFill="0" applyProtection="0">
      <alignment vertical="top"/>
    </xf>
    <xf numFmtId="0" fontId="11" fillId="0" borderId="0"/>
    <xf numFmtId="0" fontId="11" fillId="0" borderId="0"/>
  </cellStyleXfs>
  <cellXfs count="82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Fill="1" applyBorder="1"/>
    <xf numFmtId="4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center" vertical="center"/>
    </xf>
    <xf numFmtId="3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164" fontId="4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3" borderId="7" xfId="0" applyFont="1" applyFill="1" applyBorder="1"/>
    <xf numFmtId="0" fontId="0" fillId="3" borderId="8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2" fontId="0" fillId="0" borderId="0" xfId="0" applyNumberFormat="1" applyFill="1" applyBorder="1" applyAlignment="1">
      <alignment wrapText="1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right" vertical="center"/>
    </xf>
    <xf numFmtId="0" fontId="0" fillId="3" borderId="8" xfId="0" applyNumberFormat="1" applyFont="1" applyFill="1" applyBorder="1"/>
    <xf numFmtId="0" fontId="0" fillId="3" borderId="9" xfId="0" applyNumberFormat="1" applyFont="1" applyFill="1" applyBorder="1"/>
    <xf numFmtId="0" fontId="0" fillId="0" borderId="8" xfId="0" applyNumberFormat="1" applyFont="1" applyBorder="1"/>
    <xf numFmtId="0" fontId="0" fillId="0" borderId="9" xfId="0" applyNumberFormat="1" applyFont="1" applyBorder="1"/>
    <xf numFmtId="0" fontId="0" fillId="3" borderId="11" xfId="0" applyFont="1" applyFill="1" applyBorder="1"/>
    <xf numFmtId="0" fontId="0" fillId="3" borderId="10" xfId="0" applyFont="1" applyFill="1" applyBorder="1"/>
    <xf numFmtId="0" fontId="0" fillId="3" borderId="10" xfId="0" applyNumberFormat="1" applyFont="1" applyFill="1" applyBorder="1"/>
    <xf numFmtId="0" fontId="0" fillId="3" borderId="12" xfId="0" applyNumberFormat="1" applyFont="1" applyFill="1" applyBorder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10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2" fontId="0" fillId="0" borderId="0" xfId="0" applyNumberFormat="1" applyFill="1"/>
    <xf numFmtId="0" fontId="1" fillId="0" borderId="0" xfId="0" applyFont="1"/>
    <xf numFmtId="165" fontId="0" fillId="0" borderId="0" xfId="0" applyNumberFormat="1" applyFill="1"/>
    <xf numFmtId="0" fontId="12" fillId="0" borderId="0" xfId="0" applyFont="1"/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3" fillId="0" borderId="0" xfId="0" applyFont="1" applyFill="1"/>
    <xf numFmtId="1" fontId="0" fillId="0" borderId="0" xfId="0" applyNumberFormat="1" applyFill="1" applyAlignment="1">
      <alignment horizontal="right"/>
    </xf>
    <xf numFmtId="0" fontId="5" fillId="0" borderId="0" xfId="0" applyFont="1" applyFill="1"/>
    <xf numFmtId="164" fontId="0" fillId="0" borderId="0" xfId="0" applyNumberFormat="1" applyFill="1"/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/>
    </xf>
    <xf numFmtId="0" fontId="14" fillId="0" borderId="0" xfId="0" applyFont="1" applyFill="1"/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164" fontId="14" fillId="0" borderId="0" xfId="0" applyNumberFormat="1" applyFont="1" applyFill="1"/>
    <xf numFmtId="0" fontId="0" fillId="0" borderId="0" xfId="0" applyFont="1" applyFill="1"/>
    <xf numFmtId="164" fontId="16" fillId="0" borderId="0" xfId="0" applyNumberFormat="1" applyFont="1" applyFill="1"/>
  </cellXfs>
  <cellStyles count="4">
    <cellStyle name="Normaallaad 11" xfId="2"/>
    <cellStyle name="Normaallaad 3" xfId="3"/>
    <cellStyle name="Normal" xfId="0" builtinId="0"/>
    <cellStyle name="Normal 2" xfId="1"/>
  </cellStyles>
  <dxfs count="25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medium">
          <color rgb="FF4F81BD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Roboto Condensed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rgb="FF4F81BD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Roboto Condensed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Roboto Condensed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Roboto Condensed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Roboto Condensed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Roboto Condensed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Roboto Condensed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left style="medium">
          <color rgb="FF4F81BD"/>
        </left>
        <right style="medium">
          <color rgb="FF4F81BD"/>
        </right>
        <top style="medium">
          <color rgb="FF4F81BD"/>
        </top>
        <bottom style="medium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Roboto Condensed"/>
        <scheme val="none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right style="medium">
          <color rgb="FF4F81BD"/>
        </right>
        <top style="medium">
          <color rgb="FF4F81BD"/>
        </top>
        <bottom style="medium">
          <color rgb="FF4F81BD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numFmt numFmtId="0" formatCode="General"/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numFmt numFmtId="0" formatCode="General"/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numFmt numFmtId="0" formatCode="General"/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numFmt numFmtId="0" formatCode="General"/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 tint="0.39997558519241921"/>
        </left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border outline="0"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solid">
          <fgColor theme="6" tint="0.79998168889431442"/>
          <bgColor theme="6" tint="0.79998168889431442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bottom" textRotation="9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alignment horizontal="left" vertical="bottom" textRotation="0" wrapText="0" indent="0" justifyLastLine="0" shrinkToFit="0" readingOrder="0"/>
    </dxf>
    <dxf>
      <border outline="0"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 Condensed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numFmt numFmtId="164" formatCode="0.0"/>
    </dxf>
    <dxf>
      <alignment horizontal="left" vertical="bottom" textRotation="0" wrapText="0" indent="0" justifyLastLine="0" shrinkToFit="0" readingOrder="0"/>
    </dxf>
    <dxf>
      <border outline="0"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 Condensed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alignment horizontal="left" vertical="bottom" textRotation="0" wrapText="0" indent="0" justifyLastLine="0" shrinkToFit="0" readingOrder="0"/>
    </dxf>
    <dxf>
      <border outline="0"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 Condensed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alignment horizontal="center" vertical="center" textRotation="0" wrapText="0" indent="0" justifyLastLine="0" shrinkToFit="0" readingOrder="0"/>
    </dxf>
    <dxf>
      <numFmt numFmtId="2" formatCode="0.00"/>
    </dxf>
    <dxf>
      <numFmt numFmtId="2" formatCode="0.00"/>
    </dxf>
    <dxf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.0"/>
    </dxf>
    <dxf>
      <numFmt numFmtId="165" formatCode="0.000"/>
    </dxf>
    <dxf>
      <numFmt numFmtId="165" formatCode="0.000"/>
    </dxf>
    <dxf>
      <alignment horizontal="center" vertical="center" textRotation="0" wrapText="0" indent="0" justifyLastLine="0" shrinkToFit="0" readingOrder="0"/>
    </dxf>
    <dxf>
      <numFmt numFmtId="165" formatCode="0.000"/>
    </dxf>
    <dxf>
      <numFmt numFmtId="2" formatCode="0.0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Condensed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numFmt numFmtId="164" formatCode="0.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3087"/>
      <color rgb="FF41B6E6"/>
      <color rgb="FF009CDE"/>
      <color rgb="FF75787B"/>
      <color rgb="FF53565A"/>
      <color rgb="FF000000"/>
      <color rgb="FFB9D9EB"/>
      <color rgb="FF90C8E8"/>
      <color rgb="FF006EB5"/>
      <color rgb="FF041E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Taristu!$F$286</c:f>
              <c:strCache>
                <c:ptCount val="1"/>
                <c:pt idx="0">
                  <c:v>  Liikuvate sõidukite kokkupõrked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Taristu!$A$287:$A$292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Taristu!$F$287:$F$292</c:f>
              <c:numCache>
                <c:formatCode>General</c:formatCode>
                <c:ptCount val="6"/>
                <c:pt idx="0">
                  <c:v>148</c:v>
                </c:pt>
                <c:pt idx="1">
                  <c:v>176</c:v>
                </c:pt>
                <c:pt idx="2">
                  <c:v>173</c:v>
                </c:pt>
                <c:pt idx="3">
                  <c:v>153</c:v>
                </c:pt>
                <c:pt idx="4">
                  <c:v>181</c:v>
                </c:pt>
                <c:pt idx="5">
                  <c:v>193</c:v>
                </c:pt>
              </c:numCache>
            </c:numRef>
          </c:val>
        </c:ser>
        <c:ser>
          <c:idx val="3"/>
          <c:order val="1"/>
          <c:tx>
            <c:strRef>
              <c:f>Taristu!$H$286</c:f>
              <c:strCache>
                <c:ptCount val="1"/>
                <c:pt idx="0">
                  <c:v>  Otsasõidud jalakäijatele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Taristu!$A$287:$A$292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Taristu!$H$287:$H$292</c:f>
              <c:numCache>
                <c:formatCode>General</c:formatCode>
                <c:ptCount val="6"/>
                <c:pt idx="0">
                  <c:v>162</c:v>
                </c:pt>
                <c:pt idx="1">
                  <c:v>186</c:v>
                </c:pt>
                <c:pt idx="2">
                  <c:v>175</c:v>
                </c:pt>
                <c:pt idx="3">
                  <c:v>172</c:v>
                </c:pt>
                <c:pt idx="4">
                  <c:v>195</c:v>
                </c:pt>
                <c:pt idx="5">
                  <c:v>190</c:v>
                </c:pt>
              </c:numCache>
            </c:numRef>
          </c:val>
        </c:ser>
        <c:ser>
          <c:idx val="2"/>
          <c:order val="2"/>
          <c:tx>
            <c:strRef>
              <c:f>Taristu!$G$286</c:f>
              <c:strCache>
                <c:ptCount val="1"/>
                <c:pt idx="0">
                  <c:v>  Ühesõidukiõnnetused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Taristu!$A$287:$A$292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Taristu!$G$287:$G$292</c:f>
              <c:numCache>
                <c:formatCode>General</c:formatCode>
                <c:ptCount val="6"/>
                <c:pt idx="0">
                  <c:v>33</c:v>
                </c:pt>
                <c:pt idx="1">
                  <c:v>49</c:v>
                </c:pt>
                <c:pt idx="2">
                  <c:v>47</c:v>
                </c:pt>
                <c:pt idx="3">
                  <c:v>32</c:v>
                </c:pt>
                <c:pt idx="4">
                  <c:v>36</c:v>
                </c:pt>
                <c:pt idx="5">
                  <c:v>41</c:v>
                </c:pt>
              </c:numCache>
            </c:numRef>
          </c:val>
        </c:ser>
        <c:ser>
          <c:idx val="4"/>
          <c:order val="3"/>
          <c:tx>
            <c:strRef>
              <c:f>Taristu!$I$286</c:f>
              <c:strCache>
                <c:ptCount val="1"/>
                <c:pt idx="0">
                  <c:v>  Muud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Taristu!$A$287:$A$292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Taristu!$I$287:$I$292</c:f>
              <c:numCache>
                <c:formatCode>General</c:formatCode>
                <c:ptCount val="6"/>
                <c:pt idx="0">
                  <c:v>28</c:v>
                </c:pt>
                <c:pt idx="1">
                  <c:v>35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773824"/>
        <c:axId val="100797248"/>
      </c:barChart>
      <c:catAx>
        <c:axId val="1017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797248"/>
        <c:crosses val="autoZero"/>
        <c:auto val="1"/>
        <c:lblAlgn val="ctr"/>
        <c:lblOffset val="100"/>
        <c:noMultiLvlLbl val="0"/>
      </c:catAx>
      <c:valAx>
        <c:axId val="1007972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17738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Taristu!$B$191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Taristu!$A$192:$A$206</c:f>
              <c:strCache>
                <c:ptCount val="15"/>
                <c:pt idx="0">
                  <c:v>Harju Maakond</c:v>
                </c:pt>
                <c:pt idx="1">
                  <c:v>Hiiu Maakond</c:v>
                </c:pt>
                <c:pt idx="2">
                  <c:v>Ida-Viru Maakond</c:v>
                </c:pt>
                <c:pt idx="3">
                  <c:v>Jõgeva Maakond</c:v>
                </c:pt>
                <c:pt idx="4">
                  <c:v>Järva Maakond</c:v>
                </c:pt>
                <c:pt idx="5">
                  <c:v>Lääne  Maakond</c:v>
                </c:pt>
                <c:pt idx="6">
                  <c:v>Lääne-Viru Maakond</c:v>
                </c:pt>
                <c:pt idx="7">
                  <c:v>Põlva Maakond</c:v>
                </c:pt>
                <c:pt idx="8">
                  <c:v>Pärnu  Maakond</c:v>
                </c:pt>
                <c:pt idx="9">
                  <c:v>Rapla Maakond</c:v>
                </c:pt>
                <c:pt idx="10">
                  <c:v>Saare  Maakond</c:v>
                </c:pt>
                <c:pt idx="11">
                  <c:v>Tartu  Maakond</c:v>
                </c:pt>
                <c:pt idx="12">
                  <c:v>Valga Maakond</c:v>
                </c:pt>
                <c:pt idx="13">
                  <c:v>Viljandi Maakond</c:v>
                </c:pt>
                <c:pt idx="14">
                  <c:v>Võru Maakond</c:v>
                </c:pt>
              </c:strCache>
            </c:strRef>
          </c:cat>
          <c:val>
            <c:numRef>
              <c:f>Taristu!$B$192:$B$206</c:f>
              <c:numCache>
                <c:formatCode>General</c:formatCode>
                <c:ptCount val="15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13</c:v>
                </c:pt>
                <c:pt idx="5">
                  <c:v>1</c:v>
                </c:pt>
                <c:pt idx="6">
                  <c:v>7</c:v>
                </c:pt>
                <c:pt idx="7">
                  <c:v>3</c:v>
                </c:pt>
                <c:pt idx="8">
                  <c:v>8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</c:ser>
        <c:ser>
          <c:idx val="1"/>
          <c:order val="1"/>
          <c:tx>
            <c:strRef>
              <c:f>Taristu!$C$191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Taristu!$A$192:$A$206</c:f>
              <c:strCache>
                <c:ptCount val="15"/>
                <c:pt idx="0">
                  <c:v>Harju Maakond</c:v>
                </c:pt>
                <c:pt idx="1">
                  <c:v>Hiiu Maakond</c:v>
                </c:pt>
                <c:pt idx="2">
                  <c:v>Ida-Viru Maakond</c:v>
                </c:pt>
                <c:pt idx="3">
                  <c:v>Jõgeva Maakond</c:v>
                </c:pt>
                <c:pt idx="4">
                  <c:v>Järva Maakond</c:v>
                </c:pt>
                <c:pt idx="5">
                  <c:v>Lääne  Maakond</c:v>
                </c:pt>
                <c:pt idx="6">
                  <c:v>Lääne-Viru Maakond</c:v>
                </c:pt>
                <c:pt idx="7">
                  <c:v>Põlva Maakond</c:v>
                </c:pt>
                <c:pt idx="8">
                  <c:v>Pärnu  Maakond</c:v>
                </c:pt>
                <c:pt idx="9">
                  <c:v>Rapla Maakond</c:v>
                </c:pt>
                <c:pt idx="10">
                  <c:v>Saare  Maakond</c:v>
                </c:pt>
                <c:pt idx="11">
                  <c:v>Tartu  Maakond</c:v>
                </c:pt>
                <c:pt idx="12">
                  <c:v>Valga Maakond</c:v>
                </c:pt>
                <c:pt idx="13">
                  <c:v>Viljandi Maakond</c:v>
                </c:pt>
                <c:pt idx="14">
                  <c:v>Võru Maakond</c:v>
                </c:pt>
              </c:strCache>
            </c:strRef>
          </c:cat>
          <c:val>
            <c:numRef>
              <c:f>Taristu!$C$192:$C$206</c:f>
              <c:numCache>
                <c:formatCode>General</c:formatCode>
                <c:ptCount val="15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8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</c:ser>
        <c:ser>
          <c:idx val="2"/>
          <c:order val="2"/>
          <c:tx>
            <c:strRef>
              <c:f>Taristu!$D$191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Taristu!$A$192:$A$206</c:f>
              <c:strCache>
                <c:ptCount val="15"/>
                <c:pt idx="0">
                  <c:v>Harju Maakond</c:v>
                </c:pt>
                <c:pt idx="1">
                  <c:v>Hiiu Maakond</c:v>
                </c:pt>
                <c:pt idx="2">
                  <c:v>Ida-Viru Maakond</c:v>
                </c:pt>
                <c:pt idx="3">
                  <c:v>Jõgeva Maakond</c:v>
                </c:pt>
                <c:pt idx="4">
                  <c:v>Järva Maakond</c:v>
                </c:pt>
                <c:pt idx="5">
                  <c:v>Lääne  Maakond</c:v>
                </c:pt>
                <c:pt idx="6">
                  <c:v>Lääne-Viru Maakond</c:v>
                </c:pt>
                <c:pt idx="7">
                  <c:v>Põlva Maakond</c:v>
                </c:pt>
                <c:pt idx="8">
                  <c:v>Pärnu  Maakond</c:v>
                </c:pt>
                <c:pt idx="9">
                  <c:v>Rapla Maakond</c:v>
                </c:pt>
                <c:pt idx="10">
                  <c:v>Saare  Maakond</c:v>
                </c:pt>
                <c:pt idx="11">
                  <c:v>Tartu  Maakond</c:v>
                </c:pt>
                <c:pt idx="12">
                  <c:v>Valga Maakond</c:v>
                </c:pt>
                <c:pt idx="13">
                  <c:v>Viljandi Maakond</c:v>
                </c:pt>
                <c:pt idx="14">
                  <c:v>Võru Maakond</c:v>
                </c:pt>
              </c:strCache>
            </c:strRef>
          </c:cat>
          <c:val>
            <c:numRef>
              <c:f>Taristu!$D$192:$D$206</c:f>
              <c:numCache>
                <c:formatCode>General</c:formatCode>
                <c:ptCount val="15"/>
                <c:pt idx="0">
                  <c:v>17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9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Taristu!$E$191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Taristu!$A$192:$A$206</c:f>
              <c:strCache>
                <c:ptCount val="15"/>
                <c:pt idx="0">
                  <c:v>Harju Maakond</c:v>
                </c:pt>
                <c:pt idx="1">
                  <c:v>Hiiu Maakond</c:v>
                </c:pt>
                <c:pt idx="2">
                  <c:v>Ida-Viru Maakond</c:v>
                </c:pt>
                <c:pt idx="3">
                  <c:v>Jõgeva Maakond</c:v>
                </c:pt>
                <c:pt idx="4">
                  <c:v>Järva Maakond</c:v>
                </c:pt>
                <c:pt idx="5">
                  <c:v>Lääne  Maakond</c:v>
                </c:pt>
                <c:pt idx="6">
                  <c:v>Lääne-Viru Maakond</c:v>
                </c:pt>
                <c:pt idx="7">
                  <c:v>Põlva Maakond</c:v>
                </c:pt>
                <c:pt idx="8">
                  <c:v>Pärnu  Maakond</c:v>
                </c:pt>
                <c:pt idx="9">
                  <c:v>Rapla Maakond</c:v>
                </c:pt>
                <c:pt idx="10">
                  <c:v>Saare  Maakond</c:v>
                </c:pt>
                <c:pt idx="11">
                  <c:v>Tartu  Maakond</c:v>
                </c:pt>
                <c:pt idx="12">
                  <c:v>Valga Maakond</c:v>
                </c:pt>
                <c:pt idx="13">
                  <c:v>Viljandi Maakond</c:v>
                </c:pt>
                <c:pt idx="14">
                  <c:v>Võru Maakond</c:v>
                </c:pt>
              </c:strCache>
            </c:strRef>
          </c:cat>
          <c:val>
            <c:numRef>
              <c:f>Taristu!$E$192:$E$206</c:f>
              <c:numCache>
                <c:formatCode>General</c:formatCode>
                <c:ptCount val="15"/>
                <c:pt idx="0">
                  <c:v>14</c:v>
                </c:pt>
                <c:pt idx="1">
                  <c:v>2</c:v>
                </c:pt>
                <c:pt idx="2">
                  <c:v>10</c:v>
                </c:pt>
                <c:pt idx="3">
                  <c:v>1</c:v>
                </c:pt>
                <c:pt idx="4">
                  <c:v>10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11</c:v>
                </c:pt>
                <c:pt idx="9">
                  <c:v>1</c:v>
                </c:pt>
                <c:pt idx="10">
                  <c:v>8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</c:ser>
        <c:ser>
          <c:idx val="4"/>
          <c:order val="4"/>
          <c:tx>
            <c:strRef>
              <c:f>Taristu!$F$191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Taristu!$A$192:$A$206</c:f>
              <c:strCache>
                <c:ptCount val="15"/>
                <c:pt idx="0">
                  <c:v>Harju Maakond</c:v>
                </c:pt>
                <c:pt idx="1">
                  <c:v>Hiiu Maakond</c:v>
                </c:pt>
                <c:pt idx="2">
                  <c:v>Ida-Viru Maakond</c:v>
                </c:pt>
                <c:pt idx="3">
                  <c:v>Jõgeva Maakond</c:v>
                </c:pt>
                <c:pt idx="4">
                  <c:v>Järva Maakond</c:v>
                </c:pt>
                <c:pt idx="5">
                  <c:v>Lääne  Maakond</c:v>
                </c:pt>
                <c:pt idx="6">
                  <c:v>Lääne-Viru Maakond</c:v>
                </c:pt>
                <c:pt idx="7">
                  <c:v>Põlva Maakond</c:v>
                </c:pt>
                <c:pt idx="8">
                  <c:v>Pärnu  Maakond</c:v>
                </c:pt>
                <c:pt idx="9">
                  <c:v>Rapla Maakond</c:v>
                </c:pt>
                <c:pt idx="10">
                  <c:v>Saare  Maakond</c:v>
                </c:pt>
                <c:pt idx="11">
                  <c:v>Tartu  Maakond</c:v>
                </c:pt>
                <c:pt idx="12">
                  <c:v>Valga Maakond</c:v>
                </c:pt>
                <c:pt idx="13">
                  <c:v>Viljandi Maakond</c:v>
                </c:pt>
                <c:pt idx="14">
                  <c:v>Võru Maakond</c:v>
                </c:pt>
              </c:strCache>
            </c:strRef>
          </c:cat>
          <c:val>
            <c:numRef>
              <c:f>Taristu!$F$192:$F$206</c:f>
              <c:numCache>
                <c:formatCode>General</c:formatCode>
                <c:ptCount val="15"/>
                <c:pt idx="0">
                  <c:v>15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10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</c:numCache>
            </c:numRef>
          </c:val>
        </c:ser>
        <c:ser>
          <c:idx val="5"/>
          <c:order val="5"/>
          <c:tx>
            <c:strRef>
              <c:f>Taristu!$G$191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Taristu!$A$192:$A$206</c:f>
              <c:strCache>
                <c:ptCount val="15"/>
                <c:pt idx="0">
                  <c:v>Harju Maakond</c:v>
                </c:pt>
                <c:pt idx="1">
                  <c:v>Hiiu Maakond</c:v>
                </c:pt>
                <c:pt idx="2">
                  <c:v>Ida-Viru Maakond</c:v>
                </c:pt>
                <c:pt idx="3">
                  <c:v>Jõgeva Maakond</c:v>
                </c:pt>
                <c:pt idx="4">
                  <c:v>Järva Maakond</c:v>
                </c:pt>
                <c:pt idx="5">
                  <c:v>Lääne  Maakond</c:v>
                </c:pt>
                <c:pt idx="6">
                  <c:v>Lääne-Viru Maakond</c:v>
                </c:pt>
                <c:pt idx="7">
                  <c:v>Põlva Maakond</c:v>
                </c:pt>
                <c:pt idx="8">
                  <c:v>Pärnu  Maakond</c:v>
                </c:pt>
                <c:pt idx="9">
                  <c:v>Rapla Maakond</c:v>
                </c:pt>
                <c:pt idx="10">
                  <c:v>Saare  Maakond</c:v>
                </c:pt>
                <c:pt idx="11">
                  <c:v>Tartu  Maakond</c:v>
                </c:pt>
                <c:pt idx="12">
                  <c:v>Valga Maakond</c:v>
                </c:pt>
                <c:pt idx="13">
                  <c:v>Viljandi Maakond</c:v>
                </c:pt>
                <c:pt idx="14">
                  <c:v>Võru Maakond</c:v>
                </c:pt>
              </c:strCache>
            </c:strRef>
          </c:cat>
          <c:val>
            <c:numRef>
              <c:f>Taristu!$G$192:$G$206</c:f>
              <c:numCache>
                <c:formatCode>General</c:formatCode>
                <c:ptCount val="15"/>
                <c:pt idx="0">
                  <c:v>18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9</c:v>
                </c:pt>
                <c:pt idx="10">
                  <c:v>2</c:v>
                </c:pt>
                <c:pt idx="11">
                  <c:v>9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101775360"/>
        <c:axId val="100799552"/>
      </c:barChart>
      <c:catAx>
        <c:axId val="101775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799552"/>
        <c:crosses val="autoZero"/>
        <c:auto val="1"/>
        <c:lblAlgn val="ctr"/>
        <c:lblOffset val="100"/>
        <c:noMultiLvlLbl val="0"/>
      </c:catAx>
      <c:valAx>
        <c:axId val="10079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775360"/>
        <c:crosses val="autoZero"/>
        <c:crossBetween val="between"/>
      </c:val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496887</xdr:colOff>
      <xdr:row>301</xdr:row>
      <xdr:rowOff>95249</xdr:rowOff>
    </xdr:from>
    <xdr:to>
      <xdr:col>33</xdr:col>
      <xdr:colOff>55563</xdr:colOff>
      <xdr:row>321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1093612</xdr:colOff>
      <xdr:row>185</xdr:row>
      <xdr:rowOff>152871</xdr:rowOff>
    </xdr:from>
    <xdr:to>
      <xdr:col>14</xdr:col>
      <xdr:colOff>564444</xdr:colOff>
      <xdr:row>207</xdr:row>
      <xdr:rowOff>188148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7" name="Table418" displayName="Table418" ref="A2:D15" totalsRowShown="0">
  <autoFilter ref="A2:D15"/>
  <tableColumns count="4">
    <tableColumn id="1" name="Aasta" dataDxfId="256"/>
    <tableColumn id="2" name="Liiklusõnnetusi" dataDxfId="255"/>
    <tableColumn id="3" name="Hukkunuid" dataDxfId="254"/>
    <tableColumn id="4" name="Vigastatuid" dataDxfId="25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49" name="Table50" displayName="Table50" ref="A441:G460" totalsRowShown="0">
  <autoFilter ref="A441:G460"/>
  <tableColumns count="7">
    <tableColumn id="1" name="Column1"/>
    <tableColumn id="2" name="Kokku"/>
    <tableColumn id="3" name="Sõiduautojuhid"/>
    <tableColumn id="4" name="Jalakäijad"/>
    <tableColumn id="5" name="Mootorratturid"/>
    <tableColumn id="6" name="Mopeedijuhid"/>
    <tableColumn id="7" name="Jalgratturid"/>
  </tableColumns>
  <tableStyleInfo name="TableStyleMedium4" showFirstColumn="0" showLastColumn="0" showRowStripes="1" showColumnStripes="0"/>
</table>
</file>

<file path=xl/tables/table100.xml><?xml version="1.0" encoding="utf-8"?>
<table xmlns="http://schemas.openxmlformats.org/spreadsheetml/2006/main" id="4" name="Table4" displayName="Table4" ref="A10:G26" totalsRowShown="0">
  <autoFilter ref="A10:G26"/>
  <tableColumns count="7">
    <tableColumn id="1" name="Maakond"/>
    <tableColumn id="2" name="2012"/>
    <tableColumn id="3" name="2013"/>
    <tableColumn id="4" name="2014"/>
    <tableColumn id="5" name="2015"/>
    <tableColumn id="6" name="Muutus (2014-2015)"/>
    <tableColumn id="7" name="Muutus %"/>
  </tableColumns>
  <tableStyleInfo name="TableStyleMedium4" showFirstColumn="0" showLastColumn="0" showRowStripes="1" showColumnStripes="0"/>
</table>
</file>

<file path=xl/tables/table101.xml><?xml version="1.0" encoding="utf-8"?>
<table xmlns="http://schemas.openxmlformats.org/spreadsheetml/2006/main" id="10" name="Table10" displayName="Table10" ref="A29:H45" totalsRowShown="0">
  <autoFilter ref="A29:H45"/>
  <tableColumns count="8">
    <tableColumn id="1" name="Turvavarustuse rikkumised §239"/>
    <tableColumn id="2" name="2012"/>
    <tableColumn id="3" name="2013"/>
    <tableColumn id="4" name="2014"/>
    <tableColumn id="5" name="2015"/>
    <tableColumn id="6" name="Muutus"/>
    <tableColumn id="7" name="Muutus %"/>
    <tableColumn id="8" name="Kokku"/>
  </tableColumns>
  <tableStyleInfo name="TableStyleMedium4" showFirstColumn="0" showLastColumn="0" showRowStripes="1" showColumnStripes="0"/>
</table>
</file>

<file path=xl/tables/table102.xml><?xml version="1.0" encoding="utf-8"?>
<table xmlns="http://schemas.openxmlformats.org/spreadsheetml/2006/main" id="16" name="Table16" displayName="Table16" ref="A48:H53" totalsRowShown="0">
  <autoFilter ref="A48:H53"/>
  <tableColumns count="8">
    <tableColumn id="1" name="Linn"/>
    <tableColumn id="2" name="2012"/>
    <tableColumn id="3" name="2013"/>
    <tableColumn id="4" name="2014"/>
    <tableColumn id="5" name="2015"/>
    <tableColumn id="6" name="Muutus"/>
    <tableColumn id="7" name="Muutus %"/>
    <tableColumn id="8" name="Kokku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48" name="Table49" displayName="Table49" ref="A411:G438" totalsRowShown="0">
  <autoFilter ref="A411:G438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id="47" name="Table48" displayName="Table48" ref="A381:G408" totalsRowShown="0">
  <autoFilter ref="A381:G408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46" name="Table47" displayName="Table47" ref="A363:G378" totalsRowShown="0">
  <autoFilter ref="A363:G378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id="45" name="Table46" displayName="Table46" ref="A345:G360" totalsRowShown="0">
  <autoFilter ref="A345:G360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id="44" name="Table45" displayName="Table45" ref="A318:G342" totalsRowShown="0">
  <autoFilter ref="A318:G342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43" name="Table44" displayName="Table44" ref="A267:G315" totalsRowShown="0">
  <autoFilter ref="A267:G315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42" name="Table43" displayName="Table43" ref="A257:G264" totalsRowShown="0">
  <autoFilter ref="A257:G264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id="41" name="Table42" displayName="Table42" ref="A218:G254" totalsRowShown="0">
  <autoFilter ref="A218:G254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id="40" name="Table41" displayName="Table41" ref="A203:G215" totalsRowShown="0">
  <autoFilter ref="A203:G215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22" displayName="Table22" ref="A3:K17" totalsRowShown="0">
  <autoFilter ref="A3:K17"/>
  <tableColumns count="11">
    <tableColumn id="1" name="Aasta"/>
    <tableColumn id="2" name="0..6"/>
    <tableColumn id="3" name="7..9"/>
    <tableColumn id="4" name="10..12"/>
    <tableColumn id="5" name="13..15"/>
    <tableColumn id="6" name="16..18"/>
    <tableColumn id="7" name="19..25"/>
    <tableColumn id="8" name="26..34"/>
    <tableColumn id="9" name="35..64"/>
    <tableColumn id="10" name="65+"/>
    <tableColumn id="11" name="Kokku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id="50" name="Table51" displayName="Table51" ref="A3:G15" totalsRowShown="0">
  <autoFilter ref="A3:G15"/>
  <tableColumns count="7">
    <tableColumn id="1" name="Column1"/>
    <tableColumn id="2" name="2010" dataDxfId="235"/>
    <tableColumn id="3" name="2011" dataDxfId="234"/>
    <tableColumn id="4" name="2012" dataDxfId="233"/>
    <tableColumn id="5" name="2013" dataDxfId="232"/>
    <tableColumn id="6" name="2014" dataDxfId="231"/>
    <tableColumn id="7" name="2015" dataDxfId="230"/>
  </tableColumns>
  <tableStyleInfo name="TableStyleMedium4" showFirstColumn="0" showLastColumn="0" showRowStripes="1" showColumnStripes="0"/>
</table>
</file>

<file path=xl/tables/table21.xml><?xml version="1.0" encoding="utf-8"?>
<table xmlns="http://schemas.openxmlformats.org/spreadsheetml/2006/main" id="51" name="Table52" displayName="Table52" ref="A79:G91" totalsRowShown="0">
  <autoFilter ref="A79:G91"/>
  <tableColumns count="7">
    <tableColumn id="1" name="Column1"/>
    <tableColumn id="2" name="2010"/>
    <tableColumn id="3" name="20102"/>
    <tableColumn id="4" name="20103"/>
    <tableColumn id="5" name="20104"/>
    <tableColumn id="6" name="20105"/>
    <tableColumn id="7" name="20106"/>
  </tableColumns>
  <tableStyleInfo name="TableStyleMedium4" showFirstColumn="0" showLastColumn="0" showRowStripes="1" showColumnStripes="0"/>
</table>
</file>

<file path=xl/tables/table22.xml><?xml version="1.0" encoding="utf-8"?>
<table xmlns="http://schemas.openxmlformats.org/spreadsheetml/2006/main" id="52" name="Table53" displayName="Table53" ref="A18:G41" totalsRowShown="0">
  <autoFilter ref="A18:G41"/>
  <tableColumns count="7">
    <tableColumn id="1" name="Column1"/>
    <tableColumn id="2" name="2010" dataDxfId="229"/>
    <tableColumn id="3" name="2011" dataDxfId="228"/>
    <tableColumn id="4" name="2012" dataDxfId="227"/>
    <tableColumn id="5" name="2013" dataDxfId="226"/>
    <tableColumn id="6" name="2014" dataDxfId="225"/>
    <tableColumn id="7" name="2015" dataDxfId="224"/>
  </tableColumns>
  <tableStyleInfo name="TableStyleMedium4" showFirstColumn="0" showLastColumn="0" showRowStripes="1" showColumnStripes="0"/>
</table>
</file>

<file path=xl/tables/table23.xml><?xml version="1.0" encoding="utf-8"?>
<table xmlns="http://schemas.openxmlformats.org/spreadsheetml/2006/main" id="53" name="Table54" displayName="Table54" ref="A44:G67" totalsRowShown="0" headerRowDxfId="223" dataDxfId="222">
  <autoFilter ref="A44:G67"/>
  <tableColumns count="7">
    <tableColumn id="1" name="Column1"/>
    <tableColumn id="2" name="2010" dataDxfId="221"/>
    <tableColumn id="3" name="2011" dataDxfId="220"/>
    <tableColumn id="4" name="2012" dataDxfId="219"/>
    <tableColumn id="5" name="2013" dataDxfId="218"/>
    <tableColumn id="6" name="2014" dataDxfId="217"/>
    <tableColumn id="7" name="2015" dataDxfId="216"/>
  </tableColumns>
  <tableStyleInfo name="TableStyleMedium4" showFirstColumn="0" showLastColumn="0" showRowStripes="1" showColumnStripes="0"/>
</table>
</file>

<file path=xl/tables/table24.xml><?xml version="1.0" encoding="utf-8"?>
<table xmlns="http://schemas.openxmlformats.org/spreadsheetml/2006/main" id="54" name="Table55" displayName="Table55" ref="A70:G76" totalsRowShown="0">
  <autoFilter ref="A70:G76"/>
  <tableColumns count="7">
    <tableColumn id="1" name="KANNATANU SUGU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25.xml><?xml version="1.0" encoding="utf-8"?>
<table xmlns="http://schemas.openxmlformats.org/spreadsheetml/2006/main" id="55" name="Table56" displayName="Table56" ref="A94:G154" totalsRowShown="0">
  <autoFilter ref="A94:G154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26.xml><?xml version="1.0" encoding="utf-8"?>
<table xmlns="http://schemas.openxmlformats.org/spreadsheetml/2006/main" id="56" name="Table57" displayName="Table57" ref="A157:G172" totalsRowShown="0">
  <autoFilter ref="A157:G172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27.xml><?xml version="1.0" encoding="utf-8"?>
<table xmlns="http://schemas.openxmlformats.org/spreadsheetml/2006/main" id="57" name="Table58" displayName="Table58" ref="A175:G199" totalsRowShown="0" headerRowDxfId="215" dataDxfId="214">
  <autoFilter ref="A175:G199"/>
  <tableColumns count="7">
    <tableColumn id="1" name="Column1"/>
    <tableColumn id="2" name="2010" dataDxfId="213"/>
    <tableColumn id="3" name="2011" dataDxfId="212"/>
    <tableColumn id="4" name="2012" dataDxfId="211"/>
    <tableColumn id="5" name="2013" dataDxfId="210"/>
    <tableColumn id="6" name="2014" dataDxfId="209"/>
    <tableColumn id="7" name="2015" dataDxfId="208"/>
  </tableColumns>
  <tableStyleInfo name="TableStyleMedium4" showFirstColumn="0" showLastColumn="0" showRowStripes="1" showColumnStripes="0"/>
</table>
</file>

<file path=xl/tables/table28.xml><?xml version="1.0" encoding="utf-8"?>
<table xmlns="http://schemas.openxmlformats.org/spreadsheetml/2006/main" id="58" name="Table59" displayName="Table59" ref="A202:G229" totalsRowShown="0">
  <autoFilter ref="A202:G229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29.xml><?xml version="1.0" encoding="utf-8"?>
<table xmlns="http://schemas.openxmlformats.org/spreadsheetml/2006/main" id="59" name="Table60" displayName="Table60" ref="A232:G259" totalsRowShown="0" headerRowDxfId="207" dataDxfId="206">
  <autoFilter ref="A232:G259"/>
  <tableColumns count="7">
    <tableColumn id="1" name="Column1"/>
    <tableColumn id="2" name="2010" dataDxfId="205"/>
    <tableColumn id="3" name="2011" dataDxfId="204"/>
    <tableColumn id="4" name="2012" dataDxfId="203"/>
    <tableColumn id="5" name="2013" dataDxfId="202"/>
    <tableColumn id="6" name="2014" dataDxfId="201"/>
    <tableColumn id="7" name="2015" dataDxfId="20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2" name="Table29" displayName="Table29" ref="A20:F39" totalsRowShown="0">
  <autoFilter ref="A20:F39"/>
  <tableColumns count="6">
    <tableColumn id="1" name="Column1"/>
    <tableColumn id="2" name="2012"/>
    <tableColumn id="3" name="2013"/>
    <tableColumn id="4" name="2014"/>
    <tableColumn id="5" name="2015"/>
    <tableColumn id="6" name="Muutus 2012/2015"/>
  </tableColumns>
  <tableStyleInfo name="TableStyleMedium4" showFirstColumn="0" showLastColumn="0" showRowStripes="1" showColumnStripes="0"/>
</table>
</file>

<file path=xl/tables/table30.xml><?xml version="1.0" encoding="utf-8"?>
<table xmlns="http://schemas.openxmlformats.org/spreadsheetml/2006/main" id="60" name="Table61" displayName="Table61" ref="A262:G269" totalsRowShown="0">
  <autoFilter ref="A262:G269"/>
  <tableColumns count="7">
    <tableColumn id="1" name="RISTMIKU OLEMASOLU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31.xml><?xml version="1.0" encoding="utf-8"?>
<table xmlns="http://schemas.openxmlformats.org/spreadsheetml/2006/main" id="61" name="Table62" displayName="Table62" ref="A272:G320" totalsRowShown="0">
  <autoFilter ref="A272:G320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32.xml><?xml version="1.0" encoding="utf-8"?>
<table xmlns="http://schemas.openxmlformats.org/spreadsheetml/2006/main" id="62" name="Table63" displayName="Table63" ref="A323:G333" totalsRowShown="0">
  <autoFilter ref="A323:G333"/>
  <tableColumns count="7">
    <tableColumn id="1" name="Column1"/>
    <tableColumn id="2" name="2010"/>
    <tableColumn id="3" name="20102"/>
    <tableColumn id="4" name="20103"/>
    <tableColumn id="5" name="20104"/>
    <tableColumn id="6" name="20105"/>
    <tableColumn id="7" name="20106"/>
  </tableColumns>
  <tableStyleInfo name="TableStyleMedium4" showFirstColumn="0" showLastColumn="0" showRowStripes="1" showColumnStripes="0"/>
</table>
</file>

<file path=xl/tables/table33.xml><?xml version="1.0" encoding="utf-8"?>
<table xmlns="http://schemas.openxmlformats.org/spreadsheetml/2006/main" id="63" name="Table64" displayName="Table64" ref="A336:G346" totalsRowShown="0">
  <autoFilter ref="A336:G346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34.xml><?xml version="1.0" encoding="utf-8"?>
<table xmlns="http://schemas.openxmlformats.org/spreadsheetml/2006/main" id="64" name="Table65" displayName="Table65" ref="A349:G385" totalsRowShown="0">
  <autoFilter ref="A349:G385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35.xml><?xml version="1.0" encoding="utf-8"?>
<table xmlns="http://schemas.openxmlformats.org/spreadsheetml/2006/main" id="65" name="Table67" displayName="Table67" ref="A389:G401" totalsRowShown="0">
  <autoFilter ref="A389:G401"/>
  <tableColumns count="7">
    <tableColumn id="1" name="Column1"/>
    <tableColumn id="2" name="2010" dataDxfId="199"/>
    <tableColumn id="3" name="2011" dataDxfId="198"/>
    <tableColumn id="4" name="2012" dataDxfId="197"/>
    <tableColumn id="5" name="2013" dataDxfId="196"/>
    <tableColumn id="6" name="2014" dataDxfId="195"/>
    <tableColumn id="7" name="2015" dataDxfId="194"/>
  </tableColumns>
  <tableStyleInfo name="TableStyleMedium4" showFirstColumn="0" showLastColumn="0" showRowStripes="1" showColumnStripes="0"/>
</table>
</file>

<file path=xl/tables/table36.xml><?xml version="1.0" encoding="utf-8"?>
<table xmlns="http://schemas.openxmlformats.org/spreadsheetml/2006/main" id="66" name="Table68" displayName="Table68" ref="A404:G464" totalsRowShown="0">
  <autoFilter ref="A404:G464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37.xml><?xml version="1.0" encoding="utf-8"?>
<table xmlns="http://schemas.openxmlformats.org/spreadsheetml/2006/main" id="67" name="Table69" displayName="Table69" ref="A467:G490" totalsRowShown="0">
  <autoFilter ref="A467:G490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38.xml><?xml version="1.0" encoding="utf-8"?>
<table xmlns="http://schemas.openxmlformats.org/spreadsheetml/2006/main" id="68" name="Table70" displayName="Table70" ref="A493:G515" totalsRowShown="0" headerRowDxfId="193">
  <autoFilter ref="A493:G515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39.xml><?xml version="1.0" encoding="utf-8"?>
<table xmlns="http://schemas.openxmlformats.org/spreadsheetml/2006/main" id="69" name="Table71" displayName="Table71" ref="A518:G524" totalsRowShown="0">
  <autoFilter ref="A518:G524"/>
  <tableColumns count="7">
    <tableColumn id="1" name="KANNATANU SUGU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34" name="Table32" displayName="Table32" ref="A42:D62" totalsRowShown="0">
  <autoFilter ref="A42:D62"/>
  <tableColumns count="4">
    <tableColumn id="1" name="Column1"/>
    <tableColumn id="2" name="2015"/>
    <tableColumn id="3" name="2020"/>
    <tableColumn id="4" name="Muutus, %"/>
  </tableColumns>
  <tableStyleInfo name="TableStyleMedium4" showFirstColumn="0" showLastColumn="0" showRowStripes="1" showColumnStripes="0"/>
</table>
</file>

<file path=xl/tables/table40.xml><?xml version="1.0" encoding="utf-8"?>
<table xmlns="http://schemas.openxmlformats.org/spreadsheetml/2006/main" id="70" name="Table72" displayName="Table72" ref="A527:G539" totalsRowShown="0">
  <autoFilter ref="A527:G539"/>
  <tableColumns count="7">
    <tableColumn id="1" name="Column1"/>
    <tableColumn id="2" name="2010"/>
    <tableColumn id="3" name="20102"/>
    <tableColumn id="4" name="20103"/>
    <tableColumn id="5" name="20104"/>
    <tableColumn id="6" name="20105"/>
    <tableColumn id="7" name="20106"/>
  </tableColumns>
  <tableStyleInfo name="TableStyleMedium4" showFirstColumn="0" showLastColumn="0" showRowStripes="1" showColumnStripes="0"/>
</table>
</file>

<file path=xl/tables/table41.xml><?xml version="1.0" encoding="utf-8"?>
<table xmlns="http://schemas.openxmlformats.org/spreadsheetml/2006/main" id="71" name="Table73" displayName="Table73" ref="A542:G578" totalsRowShown="0">
  <autoFilter ref="A542:G578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42.xml><?xml version="1.0" encoding="utf-8"?>
<table xmlns="http://schemas.openxmlformats.org/spreadsheetml/2006/main" id="72" name="Table74" displayName="Table74" ref="A581:G605" totalsRowShown="0">
  <autoFilter ref="A581:G605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43.xml><?xml version="1.0" encoding="utf-8"?>
<table xmlns="http://schemas.openxmlformats.org/spreadsheetml/2006/main" id="73" name="Table75" displayName="Table75" ref="A608:G623" totalsRowShown="0">
  <autoFilter ref="A608:G623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44.xml><?xml version="1.0" encoding="utf-8"?>
<table xmlns="http://schemas.openxmlformats.org/spreadsheetml/2006/main" id="74" name="Table76" displayName="Table76" ref="A626:G641" totalsRowShown="0" headerRowDxfId="192">
  <autoFilter ref="A626:G641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45.xml><?xml version="1.0" encoding="utf-8"?>
<table xmlns="http://schemas.openxmlformats.org/spreadsheetml/2006/main" id="75" name="Table77" displayName="Table77" ref="A644:G671" totalsRowShown="0" headerRowDxfId="191">
  <autoFilter ref="A644:G671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46.xml><?xml version="1.0" encoding="utf-8"?>
<table xmlns="http://schemas.openxmlformats.org/spreadsheetml/2006/main" id="76" name="Table78" displayName="Table78" ref="A674:G701" totalsRowShown="0" headerRowDxfId="190">
  <autoFilter ref="A674:G701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47.xml><?xml version="1.0" encoding="utf-8"?>
<table xmlns="http://schemas.openxmlformats.org/spreadsheetml/2006/main" id="77" name="Table79" displayName="Table79" ref="A704:G714" totalsRowShown="0">
  <autoFilter ref="A704:G714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48.xml><?xml version="1.0" encoding="utf-8"?>
<table xmlns="http://schemas.openxmlformats.org/spreadsheetml/2006/main" id="78" name="Table80" displayName="Table80" ref="A717:G727" totalsRowShown="0" headerRowDxfId="189" dataDxfId="188">
  <autoFilter ref="A717:G727"/>
  <tableColumns count="7">
    <tableColumn id="1" name="TEINE OSAPOOL"/>
    <tableColumn id="2" name="2010" dataDxfId="187"/>
    <tableColumn id="3" name="2011" dataDxfId="186"/>
    <tableColumn id="4" name="2012" dataDxfId="185"/>
    <tableColumn id="5" name="2013" dataDxfId="184"/>
    <tableColumn id="6" name="2014" dataDxfId="183"/>
    <tableColumn id="7" name="2015" dataDxfId="182"/>
  </tableColumns>
  <tableStyleInfo name="TableStyleMedium4" showFirstColumn="0" showLastColumn="0" showRowStripes="1" showColumnStripes="0"/>
</table>
</file>

<file path=xl/tables/table49.xml><?xml version="1.0" encoding="utf-8"?>
<table xmlns="http://schemas.openxmlformats.org/spreadsheetml/2006/main" id="79" name="Table81" displayName="Table81" ref="A730:G737" totalsRowShown="0" headerRowDxfId="181" dataDxfId="180">
  <autoFilter ref="A730:G737"/>
  <tableColumns count="7">
    <tableColumn id="1" name="Column1" dataDxfId="179"/>
    <tableColumn id="2" name="2010" dataDxfId="178"/>
    <tableColumn id="3" name="2011" dataDxfId="177"/>
    <tableColumn id="4" name="2012" dataDxfId="176"/>
    <tableColumn id="5" name="2013" dataDxfId="175"/>
    <tableColumn id="6" name="2014" dataDxfId="174"/>
    <tableColumn id="7" name="2015" dataDxfId="173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35" name="Table34" displayName="Table34" ref="A65:G76" totalsRowShown="0">
  <autoFilter ref="A65:G76"/>
  <tableColumns count="7">
    <tableColumn id="1" name="Column1"/>
    <tableColumn id="2" name="2010" dataDxfId="252"/>
    <tableColumn id="3" name="2011" dataDxfId="251"/>
    <tableColumn id="4" name="2012" dataDxfId="250"/>
    <tableColumn id="5" name="2013" dataDxfId="249"/>
    <tableColumn id="6" name="2014" dataDxfId="248"/>
    <tableColumn id="7" name="2015" dataDxfId="247"/>
  </tableColumns>
  <tableStyleInfo name="TableStyleMedium4" showFirstColumn="0" showLastColumn="0" showRowStripes="1" showColumnStripes="0"/>
</table>
</file>

<file path=xl/tables/table50.xml><?xml version="1.0" encoding="utf-8"?>
<table xmlns="http://schemas.openxmlformats.org/spreadsheetml/2006/main" id="80" name="Table82" displayName="Table82" ref="A740:G788" totalsRowShown="0" headerRowDxfId="172">
  <autoFilter ref="A740:G788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51.xml><?xml version="1.0" encoding="utf-8"?>
<table xmlns="http://schemas.openxmlformats.org/spreadsheetml/2006/main" id="81" name="Table2" displayName="Table2" ref="A2:F20" totalsRowShown="0">
  <autoFilter ref="A2:F20"/>
  <tableColumns count="6">
    <tableColumn id="1" name="Andmeliik"/>
    <tableColumn id="2" name="2011"/>
    <tableColumn id="3" name="2012"/>
    <tableColumn id="4" name="2013"/>
    <tableColumn id="5" name="2014"/>
    <tableColumn id="6" name="2015"/>
  </tableColumns>
  <tableStyleInfo name="TableStyleMedium4" showFirstColumn="0" showLastColumn="0" showRowStripes="1" showColumnStripes="0"/>
</table>
</file>

<file path=xl/tables/table52.xml><?xml version="1.0" encoding="utf-8"?>
<table xmlns="http://schemas.openxmlformats.org/spreadsheetml/2006/main" id="82" name="Table83" displayName="Table83" ref="A23:G35" totalsRowShown="0" dataDxfId="171">
  <autoFilter ref="A23:G35"/>
  <tableColumns count="7">
    <tableColumn id="1" name="Column1"/>
    <tableColumn id="2" name="2010" dataDxfId="170"/>
    <tableColumn id="3" name="2011" dataDxfId="169"/>
    <tableColumn id="4" name="2012" dataDxfId="168"/>
    <tableColumn id="5" name="2013" dataDxfId="167"/>
    <tableColumn id="6" name="2014" dataDxfId="166"/>
    <tableColumn id="7" name="2015" dataDxfId="165"/>
  </tableColumns>
  <tableStyleInfo name="TableStyleMedium4" showFirstColumn="0" showLastColumn="0" showRowStripes="1" showColumnStripes="0"/>
</table>
</file>

<file path=xl/tables/table53.xml><?xml version="1.0" encoding="utf-8"?>
<table xmlns="http://schemas.openxmlformats.org/spreadsheetml/2006/main" id="83" name="Table84" displayName="Table84" ref="A38:G51" totalsRowShown="0">
  <autoFilter ref="A38:G51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54.xml><?xml version="1.0" encoding="utf-8"?>
<table xmlns="http://schemas.openxmlformats.org/spreadsheetml/2006/main" id="84" name="Table85" displayName="Table85" ref="A54:G114" totalsRowShown="0">
  <autoFilter ref="A54:G114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55.xml><?xml version="1.0" encoding="utf-8"?>
<table xmlns="http://schemas.openxmlformats.org/spreadsheetml/2006/main" id="85" name="Table86" displayName="Table86" ref="A117:G129" totalsRowShown="0">
  <autoFilter ref="A117:G129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56.xml><?xml version="1.0" encoding="utf-8"?>
<table xmlns="http://schemas.openxmlformats.org/spreadsheetml/2006/main" id="86" name="Table87" displayName="Table87" ref="A132:G168" totalsRowShown="0">
  <autoFilter ref="A132:G168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57.xml><?xml version="1.0" encoding="utf-8"?>
<table xmlns="http://schemas.openxmlformats.org/spreadsheetml/2006/main" id="87" name="Table88" displayName="Table88" ref="A171:G195" totalsRowShown="0" headerRowDxfId="164" dataDxfId="163">
  <autoFilter ref="A171:G195"/>
  <tableColumns count="7">
    <tableColumn id="1" name="Column1"/>
    <tableColumn id="2" name="2010" dataDxfId="162"/>
    <tableColumn id="3" name="2011" dataDxfId="161"/>
    <tableColumn id="4" name="2012" dataDxfId="160"/>
    <tableColumn id="5" name="2013" dataDxfId="159"/>
    <tableColumn id="6" name="2014" dataDxfId="158"/>
    <tableColumn id="7" name="2015" dataDxfId="157"/>
  </tableColumns>
  <tableStyleInfo name="TableStyleMedium4" showFirstColumn="0" showLastColumn="0" showRowStripes="1" showColumnStripes="0"/>
</table>
</file>

<file path=xl/tables/table58.xml><?xml version="1.0" encoding="utf-8"?>
<table xmlns="http://schemas.openxmlformats.org/spreadsheetml/2006/main" id="88" name="Table89" displayName="Table89" ref="A198:G213" totalsRowShown="0" headerRowDxfId="156" dataDxfId="155">
  <autoFilter ref="A198:G213"/>
  <tableColumns count="7">
    <tableColumn id="1" name="Column1"/>
    <tableColumn id="2" name="2010" dataDxfId="154"/>
    <tableColumn id="3" name="2011" dataDxfId="153"/>
    <tableColumn id="4" name="2012" dataDxfId="152"/>
    <tableColumn id="5" name="2013" dataDxfId="151"/>
    <tableColumn id="6" name="2014" dataDxfId="150"/>
    <tableColumn id="7" name="2015" dataDxfId="149"/>
  </tableColumns>
  <tableStyleInfo name="TableStyleMedium4" showFirstColumn="0" showLastColumn="0" showRowStripes="1" showColumnStripes="0"/>
</table>
</file>

<file path=xl/tables/table59.xml><?xml version="1.0" encoding="utf-8"?>
<table xmlns="http://schemas.openxmlformats.org/spreadsheetml/2006/main" id="89" name="Table91" displayName="Table91" ref="A216:G243" totalsRowShown="0" headerRowDxfId="148" dataDxfId="147">
  <autoFilter ref="A216:G243"/>
  <tableColumns count="7">
    <tableColumn id="1" name="Column1"/>
    <tableColumn id="2" name="2010" dataDxfId="146"/>
    <tableColumn id="3" name="2011" dataDxfId="145"/>
    <tableColumn id="4" name="2012" dataDxfId="144"/>
    <tableColumn id="5" name="2013" dataDxfId="143"/>
    <tableColumn id="6" name="2014" dataDxfId="142"/>
    <tableColumn id="7" name="2015" dataDxfId="141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36" name="Table35" displayName="Table35" ref="A79:G85" totalsRowShown="0">
  <autoFilter ref="A79:G85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60.xml><?xml version="1.0" encoding="utf-8"?>
<table xmlns="http://schemas.openxmlformats.org/spreadsheetml/2006/main" id="90" name="Table92" displayName="Table92" ref="A246:G273" totalsRowShown="0" headerRowDxfId="140" dataDxfId="139">
  <autoFilter ref="A246:G273"/>
  <tableColumns count="7">
    <tableColumn id="1" name="Column1"/>
    <tableColumn id="2" name="2010" dataDxfId="138"/>
    <tableColumn id="3" name="2011" dataDxfId="137"/>
    <tableColumn id="4" name="2012" dataDxfId="136"/>
    <tableColumn id="5" name="2013" dataDxfId="135"/>
    <tableColumn id="6" name="2014" dataDxfId="134"/>
    <tableColumn id="7" name="2015" dataDxfId="133"/>
  </tableColumns>
  <tableStyleInfo name="TableStyleMedium4" showFirstColumn="0" showLastColumn="0" showRowStripes="1" showColumnStripes="0"/>
</table>
</file>

<file path=xl/tables/table61.xml><?xml version="1.0" encoding="utf-8"?>
<table xmlns="http://schemas.openxmlformats.org/spreadsheetml/2006/main" id="91" name="Table93" displayName="Table93" ref="A276:G282" totalsRowShown="0" headerRowDxfId="132" dataDxfId="131">
  <autoFilter ref="A276:G282"/>
  <tableColumns count="7">
    <tableColumn id="1" name="KANNATANU SUGU"/>
    <tableColumn id="2" name="2010" dataDxfId="130"/>
    <tableColumn id="3" name="2011" dataDxfId="129"/>
    <tableColumn id="4" name="2012" dataDxfId="128"/>
    <tableColumn id="5" name="2013" dataDxfId="127"/>
    <tableColumn id="6" name="2014" dataDxfId="126"/>
    <tableColumn id="7" name="2015" dataDxfId="125"/>
  </tableColumns>
  <tableStyleInfo name="TableStyleMedium4" showFirstColumn="0" showLastColumn="0" showRowStripes="1" showColumnStripes="0"/>
</table>
</file>

<file path=xl/tables/table62.xml><?xml version="1.0" encoding="utf-8"?>
<table xmlns="http://schemas.openxmlformats.org/spreadsheetml/2006/main" id="92" name="Table94" displayName="Table94" ref="A285:G295" totalsRowShown="0" headerRowDxfId="124" dataDxfId="123">
  <autoFilter ref="A285:G295"/>
  <tableColumns count="7">
    <tableColumn id="1" name="Column1"/>
    <tableColumn id="2" name="2010" dataDxfId="122"/>
    <tableColumn id="3" name="2011" dataDxfId="121"/>
    <tableColumn id="4" name="2012" dataDxfId="120"/>
    <tableColumn id="5" name="2013" dataDxfId="119"/>
    <tableColumn id="6" name="2014" dataDxfId="118"/>
    <tableColumn id="7" name="2015" dataDxfId="117"/>
  </tableColumns>
  <tableStyleInfo name="TableStyleMedium4" showFirstColumn="0" showLastColumn="0" showRowStripes="1" showColumnStripes="0"/>
</table>
</file>

<file path=xl/tables/table63.xml><?xml version="1.0" encoding="utf-8"?>
<table xmlns="http://schemas.openxmlformats.org/spreadsheetml/2006/main" id="93" name="Table95" displayName="Table95" ref="A298:G313" totalsRowShown="0">
  <autoFilter ref="A298:G313"/>
  <tableColumns count="7">
    <tableColumn id="1" name="Column1"/>
    <tableColumn id="2" name="2010"/>
    <tableColumn id="3" name="20102"/>
    <tableColumn id="4" name="20103"/>
    <tableColumn id="5" name="20104"/>
    <tableColumn id="6" name="20105"/>
    <tableColumn id="7" name="20106"/>
  </tableColumns>
  <tableStyleInfo name="TableStyleMedium4" showFirstColumn="0" showLastColumn="0" showRowStripes="1" showColumnStripes="0"/>
</table>
</file>

<file path=xl/tables/table64.xml><?xml version="1.0" encoding="utf-8"?>
<table xmlns="http://schemas.openxmlformats.org/spreadsheetml/2006/main" id="94" name="Table96" displayName="Table96" ref="A316:G326" totalsRowShown="0">
  <autoFilter ref="A316:G326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65.xml><?xml version="1.0" encoding="utf-8"?>
<table xmlns="http://schemas.openxmlformats.org/spreadsheetml/2006/main" id="95" name="Table97" displayName="Table97" ref="A329:G337" totalsRowShown="0">
  <autoFilter ref="A329:G337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66.xml><?xml version="1.0" encoding="utf-8"?>
<table xmlns="http://schemas.openxmlformats.org/spreadsheetml/2006/main" id="96" name="Table98" displayName="Table98" ref="A340:G380" totalsRowShown="0">
  <autoFilter ref="A340:G380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67.xml><?xml version="1.0" encoding="utf-8"?>
<table xmlns="http://schemas.openxmlformats.org/spreadsheetml/2006/main" id="97" name="Table99" displayName="Table99" ref="A383:G391" totalsRowShown="0">
  <autoFilter ref="A383:G391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68.xml><?xml version="1.0" encoding="utf-8"?>
<table xmlns="http://schemas.openxmlformats.org/spreadsheetml/2006/main" id="98" name="Table100" displayName="Table100" ref="A394:G400" totalsRowShown="0">
  <autoFilter ref="A394:G400"/>
  <tableColumns count="7">
    <tableColumn id="1" name="KANNATANU SUGU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69.xml><?xml version="1.0" encoding="utf-8"?>
<table xmlns="http://schemas.openxmlformats.org/spreadsheetml/2006/main" id="99" name="Table101" displayName="Table101" ref="A403:G426" totalsRowShown="0">
  <autoFilter ref="A403:G426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37" name="Table37" displayName="Table37" ref="A88:G111" totalsRowShown="0">
  <autoFilter ref="A88:G111"/>
  <tableColumns count="7">
    <tableColumn id="1" name="Column1"/>
    <tableColumn id="2" name="2010" dataDxfId="246"/>
    <tableColumn id="3" name="2011" dataDxfId="245"/>
    <tableColumn id="4" name="2012" dataDxfId="244"/>
    <tableColumn id="5" name="2013" dataDxfId="243"/>
    <tableColumn id="6" name="2014" dataDxfId="242"/>
    <tableColumn id="7" name="2015" dataDxfId="241"/>
  </tableColumns>
  <tableStyleInfo name="TableStyleMedium4" showFirstColumn="0" showLastColumn="0" showRowStripes="1" showColumnStripes="0"/>
</table>
</file>

<file path=xl/tables/table70.xml><?xml version="1.0" encoding="utf-8"?>
<table xmlns="http://schemas.openxmlformats.org/spreadsheetml/2006/main" id="100" name="Table102" displayName="Table102" ref="A429:G451" totalsRowShown="0">
  <autoFilter ref="A429:G451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71.xml><?xml version="1.0" encoding="utf-8"?>
<table xmlns="http://schemas.openxmlformats.org/spreadsheetml/2006/main" id="3" name="Table3" displayName="Table3" ref="A50:F65" totalsRowShown="0" headerRowDxfId="116">
  <autoFilter ref="A50:F65"/>
  <tableColumns count="6">
    <tableColumn id="1" name="Maakond"/>
    <tableColumn id="2" name="Läbisõit"/>
    <tableColumn id="3" name="LÕ"/>
    <tableColumn id="4" name="Hukkunud"/>
    <tableColumn id="5" name="LÕ/mln auto-km*" dataDxfId="115"/>
    <tableColumn id="6" name="Hukkunuid/mln auto-km" dataDxfId="114">
      <calculatedColumnFormula>D51/B51</calculatedColumnFormula>
    </tableColumn>
  </tableColumns>
  <tableStyleInfo name="TableStyleMedium4" showFirstColumn="0" showLastColumn="0" showRowStripes="1" showColumnStripes="0"/>
</table>
</file>

<file path=xl/tables/table72.xml><?xml version="1.0" encoding="utf-8"?>
<table xmlns="http://schemas.openxmlformats.org/spreadsheetml/2006/main" id="5" name="Table5" displayName="Table5" ref="A155:F170" totalsRowShown="0" headerRowDxfId="113">
  <autoFilter ref="A155:F170"/>
  <tableColumns count="6">
    <tableColumn id="1" name="Maakond"/>
    <tableColumn id="2" name="Riigimaanteede õnnetused"/>
    <tableColumn id="5" name="Rahvastik"/>
    <tableColumn id="3" name="Läbisõit 2015. aastal"/>
    <tableColumn id="6" name="LÕ/ 10 000 el kohta">
      <calculatedColumnFormula>Table5[[#This Row],[Riigimaanteede õnnetused]]/Table5[[#This Row],[Rahvastik]]*10000</calculatedColumnFormula>
    </tableColumn>
    <tableColumn id="4" name="LÕ/1 mln auto-km" dataDxfId="112">
      <calculatedColumnFormula>B156/D156</calculatedColumnFormula>
    </tableColumn>
  </tableColumns>
  <tableStyleInfo name="TableStyleMedium4" showFirstColumn="0" showLastColumn="0" showRowStripes="1" showColumnStripes="0"/>
</table>
</file>

<file path=xl/tables/table73.xml><?xml version="1.0" encoding="utf-8"?>
<table xmlns="http://schemas.openxmlformats.org/spreadsheetml/2006/main" id="6" name="Table6" displayName="Table6" ref="A93:E111" totalsRowShown="0">
  <autoFilter ref="A93:E111"/>
  <tableColumns count="5">
    <tableColumn id="1" name="Riigimaantee liik"/>
    <tableColumn id="2" name="Aasta"/>
    <tableColumn id="3" name="LÕ/1 mln auto-km kohta" dataDxfId="111">
      <calculatedColumnFormula>D94/E94</calculatedColumnFormula>
    </tableColumn>
    <tableColumn id="4" name="Õnnetused"/>
    <tableColumn id="5" name="Läbisõit, mln auto-km" dataDxfId="110"/>
  </tableColumns>
  <tableStyleInfo name="TableStyleMedium4" showFirstColumn="0" showLastColumn="0" showRowStripes="1" showColumnStripes="0"/>
</table>
</file>

<file path=xl/tables/table74.xml><?xml version="1.0" encoding="utf-8"?>
<table xmlns="http://schemas.openxmlformats.org/spreadsheetml/2006/main" id="7" name="Table7" displayName="Table7" ref="A68:D74" totalsRowShown="0" headerRowDxfId="109">
  <autoFilter ref="A68:D74"/>
  <tableColumns count="4">
    <tableColumn id="1" name="Aasta"/>
    <tableColumn id="2" name="Põhimaantee"/>
    <tableColumn id="3" name="Tugimaantee"/>
    <tableColumn id="4" name="Kõrvalmaantee"/>
  </tableColumns>
  <tableStyleInfo name="TableStyleMedium4" showFirstColumn="0" showLastColumn="0" showRowStripes="1" showColumnStripes="0"/>
</table>
</file>

<file path=xl/tables/table75.xml><?xml version="1.0" encoding="utf-8"?>
<table xmlns="http://schemas.openxmlformats.org/spreadsheetml/2006/main" id="8" name="Table8" displayName="Table8" ref="A229:E241" totalsRowShown="0" headerRowDxfId="108">
  <autoFilter ref="A229:E241"/>
  <tableColumns count="5">
    <tableColumn id="1" name="Liik"/>
    <tableColumn id="2" name="Aasta"/>
    <tableColumn id="3" name="Liiklusõnnetused"/>
    <tableColumn id="4" name="Hukkunud"/>
    <tableColumn id="5" name="Vigastatud"/>
  </tableColumns>
  <tableStyleInfo name="TableStyleMedium4" showFirstColumn="0" showLastColumn="0" showRowStripes="1" showColumnStripes="0"/>
</table>
</file>

<file path=xl/tables/table76.xml><?xml version="1.0" encoding="utf-8"?>
<table xmlns="http://schemas.openxmlformats.org/spreadsheetml/2006/main" id="9" name="Table9" displayName="Table9" ref="A268:G283" totalsRowShown="0" headerRowDxfId="107">
  <autoFilter ref="A268:G283"/>
  <tableColumns count="7">
    <tableColumn id="1" name="Maakond"/>
    <tableColumn id="2" name="KOV teede pikkus"/>
    <tableColumn id="3" name="KOV teedel ja tänavatel toimunud LÕ"/>
    <tableColumn id="4" name="KOV teedel ja tänavatel hukkunud"/>
    <tableColumn id="5" name="KOV teedel ja tänavatel kannatanud"/>
    <tableColumn id="6" name="LÕ/100 km" dataDxfId="106">
      <calculatedColumnFormula>C269/B269*100</calculatedColumnFormula>
    </tableColumn>
    <tableColumn id="7" name="Kannatanud/100 km kohta" dataDxfId="105">
      <calculatedColumnFormula>E269/B269*100</calculatedColumnFormula>
    </tableColumn>
  </tableColumns>
  <tableStyleInfo name="TableStyleMedium4" showFirstColumn="0" showLastColumn="0" showRowStripes="1" showColumnStripes="0"/>
</table>
</file>

<file path=xl/tables/table77.xml><?xml version="1.0" encoding="utf-8"?>
<table xmlns="http://schemas.openxmlformats.org/spreadsheetml/2006/main" id="11" name="Table11" displayName="Table11" ref="A245:E251" totalsRowShown="0" headerRowDxfId="104">
  <autoFilter ref="A245:E251"/>
  <tableColumns count="5">
    <tableColumn id="1" name="Aasta"/>
    <tableColumn id="2" name="Kokkupõrked liikuvate sõidukite vahel"/>
    <tableColumn id="3" name="Otsasõidud jalakäijatele"/>
    <tableColumn id="4" name="Ühesõidukiõnnetused"/>
    <tableColumn id="5" name="Muud"/>
  </tableColumns>
  <tableStyleInfo name="TableStyleMedium4" showFirstColumn="0" showLastColumn="0" showRowStripes="1" showColumnStripes="0"/>
</table>
</file>

<file path=xl/tables/table78.xml><?xml version="1.0" encoding="utf-8"?>
<table xmlns="http://schemas.openxmlformats.org/spreadsheetml/2006/main" id="12" name="Table12" displayName="Table12" ref="A286:I292" totalsRowShown="0" headerRowDxfId="103">
  <autoFilter ref="A286:I292"/>
  <tableColumns count="9">
    <tableColumn id="1" name="Aasta"/>
    <tableColumn id="2" name="Liiklusõnnetuste arv"/>
    <tableColumn id="3" name="Hukkunuid"/>
    <tableColumn id="4" name="Vigastatuid"/>
    <tableColumn id="5" name="Rahvaarv" dataDxfId="102"/>
    <tableColumn id="6" name="  Liikuvate sõidukite kokkupõrked"/>
    <tableColumn id="7" name="  Ühesõidukiõnnetused"/>
    <tableColumn id="8" name="  Otsasõidud jalakäijatele"/>
    <tableColumn id="9" name="  Muud"/>
  </tableColumns>
  <tableStyleInfo name="TableStyleMedium4" showFirstColumn="0" showLastColumn="0" showRowStripes="1" showColumnStripes="0"/>
</table>
</file>

<file path=xl/tables/table79.xml><?xml version="1.0" encoding="utf-8"?>
<table xmlns="http://schemas.openxmlformats.org/spreadsheetml/2006/main" id="13" name="Table13" displayName="Table13" ref="A305:I311" totalsRowShown="0" headerRowDxfId="101">
  <autoFilter ref="A305:I311"/>
  <tableColumns count="9">
    <tableColumn id="1" name="Aasta"/>
    <tableColumn id="2" name="Liiklusõnnetuste arv"/>
    <tableColumn id="3" name="Hukkunuid"/>
    <tableColumn id="4" name="Vigastatuid"/>
    <tableColumn id="5" name="Rahvaarv"/>
    <tableColumn id="6" name="  Liikuvate sõidukite kokkupõrked"/>
    <tableColumn id="7" name="  Ühesõidukiõnnetused"/>
    <tableColumn id="8" name="  Otsasõidud jalakäijatele"/>
    <tableColumn id="9" name="  Muud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38" name="Table39" displayName="Table39" ref="A114:G137" totalsRowShown="0">
  <autoFilter ref="A114:G137"/>
  <tableColumns count="7">
    <tableColumn id="1" name="Column1"/>
    <tableColumn id="2" name="2010"/>
    <tableColumn id="3" name="2011" dataDxfId="240"/>
    <tableColumn id="4" name="2012" dataDxfId="239"/>
    <tableColumn id="5" name="2013" dataDxfId="238"/>
    <tableColumn id="6" name="2014" dataDxfId="237"/>
    <tableColumn id="7" name="2015" dataDxfId="236"/>
  </tableColumns>
  <tableStyleInfo name="TableStyleMedium4" showFirstColumn="0" showLastColumn="0" showRowStripes="1" showColumnStripes="0"/>
</table>
</file>

<file path=xl/tables/table80.xml><?xml version="1.0" encoding="utf-8"?>
<table xmlns="http://schemas.openxmlformats.org/spreadsheetml/2006/main" id="14" name="Table14" displayName="Table14" ref="A324:I330" totalsRowShown="0" headerRowDxfId="100">
  <autoFilter ref="A324:I330"/>
  <tableColumns count="9">
    <tableColumn id="1" name="Aasta"/>
    <tableColumn id="2" name="Liiklusõnnetuste arv"/>
    <tableColumn id="3" name="Hukkunuid"/>
    <tableColumn id="4" name="Vigastatuid"/>
    <tableColumn id="5" name="Rahvaarv"/>
    <tableColumn id="6" name="  Liikuvate sõidukite kokkupõrked"/>
    <tableColumn id="7" name="  Ühesõidukiõnnetused"/>
    <tableColumn id="8" name="  Otsasõidud jalakäijatele"/>
    <tableColumn id="9" name="  Muud"/>
  </tableColumns>
  <tableStyleInfo name="TableStyleMedium4" showFirstColumn="0" showLastColumn="0" showRowStripes="1" showColumnStripes="0"/>
</table>
</file>

<file path=xl/tables/table81.xml><?xml version="1.0" encoding="utf-8"?>
<table xmlns="http://schemas.openxmlformats.org/spreadsheetml/2006/main" id="15" name="Table15" displayName="Table15" ref="A343:I349" totalsRowShown="0" headerRowDxfId="99">
  <autoFilter ref="A343:I349"/>
  <tableColumns count="9">
    <tableColumn id="1" name="Aasta"/>
    <tableColumn id="2" name="Liiklusõnnetuste arv"/>
    <tableColumn id="3" name="Hukkunuid"/>
    <tableColumn id="4" name="Vigastatuid"/>
    <tableColumn id="5" name="Rahvaarv"/>
    <tableColumn id="6" name="  Liikuvate sõidukite kokkupõrked"/>
    <tableColumn id="7" name="  Ühesõidukiõnnetused"/>
    <tableColumn id="8" name="  Otsasõidud jalakäijatele"/>
    <tableColumn id="9" name="  Muud"/>
  </tableColumns>
  <tableStyleInfo name="TableStyleMedium4" showFirstColumn="0" showLastColumn="0" showRowStripes="1" showColumnStripes="0"/>
</table>
</file>

<file path=xl/tables/table82.xml><?xml version="1.0" encoding="utf-8"?>
<table xmlns="http://schemas.openxmlformats.org/spreadsheetml/2006/main" id="19" name="Table19" displayName="Table19" ref="A295:E302" totalsRowShown="0" headerRowDxfId="98">
  <autoFilter ref="A295:E302"/>
  <tableColumns count="5">
    <tableColumn id="1" name="Kannatanu" dataDxfId="97"/>
    <tableColumn id="2" name="2012 - 2014" dataDxfId="96"/>
    <tableColumn id="5" name="2012 - 2014 / 10 000 el kohta" dataDxfId="95"/>
    <tableColumn id="3" name="2015"/>
    <tableColumn id="4" name="2015/10 000 el kohta" dataDxfId="94">
      <calculatedColumnFormula>Table19[[#This Row],[2015]]/E$292*10000</calculatedColumnFormula>
    </tableColumn>
  </tableColumns>
  <tableStyleInfo name="TableStyleMedium4" showFirstColumn="0" showLastColumn="0" showRowStripes="1" showColumnStripes="0"/>
</table>
</file>

<file path=xl/tables/table83.xml><?xml version="1.0" encoding="utf-8"?>
<table xmlns="http://schemas.openxmlformats.org/spreadsheetml/2006/main" id="23" name="Table23" displayName="Table23" ref="A314:E321" totalsRowShown="0" headerRowDxfId="93" headerRowBorderDxfId="92" tableBorderDxfId="91">
  <autoFilter ref="A314:E321"/>
  <tableColumns count="5">
    <tableColumn id="1" name="Kannatanu" dataDxfId="90"/>
    <tableColumn id="2" name="2012 - 2014" dataDxfId="89"/>
    <tableColumn id="3" name="2012 - 2014 / 10 000 el kohta" dataDxfId="88"/>
    <tableColumn id="4" name="2015"/>
    <tableColumn id="5" name="2015/10 000 el kohta" dataDxfId="87"/>
  </tableColumns>
  <tableStyleInfo name="TableStyleMedium4" showFirstColumn="0" showLastColumn="0" showRowStripes="1" showColumnStripes="0"/>
</table>
</file>

<file path=xl/tables/table84.xml><?xml version="1.0" encoding="utf-8"?>
<table xmlns="http://schemas.openxmlformats.org/spreadsheetml/2006/main" id="24" name="Table24" displayName="Table24" ref="A333:E340" totalsRowShown="0" headerRowDxfId="86" headerRowBorderDxfId="85" tableBorderDxfId="84">
  <autoFilter ref="A333:E340"/>
  <tableColumns count="5">
    <tableColumn id="1" name="Kannatanu" dataDxfId="83"/>
    <tableColumn id="2" name="2012 - 2014" dataDxfId="82"/>
    <tableColumn id="3" name="2012 - 2014 / 10 000 el kohta" dataDxfId="81"/>
    <tableColumn id="4" name="2015"/>
    <tableColumn id="5" name="2015/10 000 el kohta" dataDxfId="80"/>
  </tableColumns>
  <tableStyleInfo name="TableStyleMedium4" showFirstColumn="0" showLastColumn="0" showRowStripes="1" showColumnStripes="0"/>
</table>
</file>

<file path=xl/tables/table85.xml><?xml version="1.0" encoding="utf-8"?>
<table xmlns="http://schemas.openxmlformats.org/spreadsheetml/2006/main" id="25" name="Table25" displayName="Table25" ref="A352:E359" totalsRowShown="0" headerRowDxfId="79" headerRowBorderDxfId="78" tableBorderDxfId="77">
  <autoFilter ref="A352:E359"/>
  <tableColumns count="5">
    <tableColumn id="1" name="Kannatanu" dataDxfId="76"/>
    <tableColumn id="2" name="2012 - 2014" dataDxfId="75"/>
    <tableColumn id="3" name="2012 - 2014 / 10 000 el kohta" dataDxfId="74"/>
    <tableColumn id="4" name="2015"/>
    <tableColumn id="5" name="2015/10 000 el kohta" dataDxfId="73"/>
  </tableColumns>
  <tableStyleInfo name="TableStyleMedium4" showFirstColumn="0" showLastColumn="0" showRowStripes="1" showColumnStripes="0"/>
</table>
</file>

<file path=xl/tables/table86.xml><?xml version="1.0" encoding="utf-8"?>
<table xmlns="http://schemas.openxmlformats.org/spreadsheetml/2006/main" id="21" name="Table21" displayName="Table21" ref="A2:G8" totalsRowShown="0" headerRowDxfId="72">
  <autoFilter ref="A2:G8"/>
  <tableColumns count="7">
    <tableColumn id="1" name="Andmeliik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87.xml><?xml version="1.0" encoding="utf-8"?>
<table xmlns="http://schemas.openxmlformats.org/spreadsheetml/2006/main" id="20" name="Table20" displayName="Table20" ref="A11:Q21" totalsRowShown="0" headerRowDxfId="71" headerRowBorderDxfId="70" tableBorderDxfId="69">
  <autoFilter ref="A11:Q21"/>
  <tableColumns count="17">
    <tableColumn id="1" name="Andmeliik" dataDxfId="68"/>
    <tableColumn id="2" name="KOKKU" dataDxfId="67"/>
    <tableColumn id="3" name="Harju maakond" dataDxfId="66"/>
    <tableColumn id="4" name="Hiiu maakond" dataDxfId="65"/>
    <tableColumn id="5" name="Ida-Viru maakond" dataDxfId="64"/>
    <tableColumn id="6" name="Jõgeva maakond" dataDxfId="63"/>
    <tableColumn id="7" name="Järva maakond" dataDxfId="62"/>
    <tableColumn id="8" name="Lääne maakond" dataDxfId="61"/>
    <tableColumn id="9" name="Lääne-Viru maakond" dataDxfId="60"/>
    <tableColumn id="10" name="Põlva maakond" dataDxfId="59"/>
    <tableColumn id="11" name="Pärnu maakond" dataDxfId="58"/>
    <tableColumn id="12" name="Rapla maakond" dataDxfId="57"/>
    <tableColumn id="13" name="Saare maakond" dataDxfId="56"/>
    <tableColumn id="14" name="Tartu maakond" dataDxfId="55"/>
    <tableColumn id="15" name="Valga maakond" dataDxfId="54"/>
    <tableColumn id="16" name="Viljandi maakond" dataDxfId="53"/>
    <tableColumn id="17" name="Võru maakond" dataDxfId="52"/>
  </tableColumns>
  <tableStyleInfo name="TableStyleMedium4" showFirstColumn="0" showLastColumn="0" showRowStripes="1" showColumnStripes="0"/>
</table>
</file>

<file path=xl/tables/table88.xml><?xml version="1.0" encoding="utf-8"?>
<table xmlns="http://schemas.openxmlformats.org/spreadsheetml/2006/main" id="26" name="Table26" displayName="Table26" ref="A24:D32" totalsRowShown="0" headerRowDxfId="51">
  <autoFilter ref="A24:D32"/>
  <tableColumns count="4">
    <tableColumn id="1" name="Teeliik"/>
    <tableColumn id="2" name="Õnnetused"/>
    <tableColumn id="3" name="Hukkunud"/>
    <tableColumn id="4" name="Vigastatud"/>
  </tableColumns>
  <tableStyleInfo name="TableStyleMedium4" showFirstColumn="0" showLastColumn="0" showRowStripes="1" showColumnStripes="0"/>
</table>
</file>

<file path=xl/tables/table89.xml><?xml version="1.0" encoding="utf-8"?>
<table xmlns="http://schemas.openxmlformats.org/spreadsheetml/2006/main" id="27" name="Table27" displayName="Table27" ref="A35:G47" totalsRowShown="0" headerRowDxfId="50">
  <autoFilter ref="A35:G47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id="39" name="Table40" displayName="Table40" ref="A140:G200" totalsRowShown="0">
  <autoFilter ref="A140:G200"/>
  <tableColumns count="7">
    <tableColumn id="1" name="Column1"/>
    <tableColumn id="2" name="2010"/>
    <tableColumn id="3" name="2011"/>
    <tableColumn id="4" name="2012"/>
    <tableColumn id="5" name="2013"/>
    <tableColumn id="6" name="2014"/>
    <tableColumn id="7" name="2015"/>
  </tableColumns>
  <tableStyleInfo name="TableStyleMedium4" showFirstColumn="0" showLastColumn="0" showRowStripes="1" showColumnStripes="0"/>
</table>
</file>

<file path=xl/tables/table90.xml><?xml version="1.0" encoding="utf-8"?>
<table xmlns="http://schemas.openxmlformats.org/spreadsheetml/2006/main" id="28" name="Table28" displayName="Table28" ref="A77:Q90" totalsRowShown="0" headerRowDxfId="49">
  <autoFilter ref="A77:Q90"/>
  <tableColumns count="17">
    <tableColumn id="1" name="Kuu"/>
    <tableColumn id="2" name="KÖL12" dataDxfId="48"/>
    <tableColumn id="3" name="KÖL13" dataDxfId="47"/>
    <tableColumn id="4" name="KÖL14" dataDxfId="46"/>
    <tableColumn id="5" name="KÖL15" dataDxfId="45"/>
    <tableColumn id="6" name="SAPA12" dataDxfId="44"/>
    <tableColumn id="7" name="SAPA13" dataDxfId="43"/>
    <tableColumn id="8" name="SAPA14" dataDxfId="42"/>
    <tableColumn id="9" name="SAPA15" dataDxfId="41"/>
    <tableColumn id="10" name="VAAB12" dataDxfId="40"/>
    <tableColumn id="11" name="VAAB13" dataDxfId="39"/>
    <tableColumn id="12" name="VAAB14" dataDxfId="38"/>
    <tableColumn id="13" name="VAAB15" dataDxfId="37"/>
    <tableColumn id="14" name="AR12" dataDxfId="36"/>
    <tableColumn id="15" name="AR13" dataDxfId="35"/>
    <tableColumn id="16" name="AR14" dataDxfId="34"/>
    <tableColumn id="17" name="AR15" dataDxfId="33"/>
  </tableColumns>
  <tableStyleInfo name="TableStyleMedium4" showFirstColumn="0" showLastColumn="0" showRowStripes="1" showColumnStripes="0"/>
</table>
</file>

<file path=xl/tables/table91.xml><?xml version="1.0" encoding="utf-8"?>
<table xmlns="http://schemas.openxmlformats.org/spreadsheetml/2006/main" id="30" name="Table30" displayName="Table30" ref="A134:F152" totalsRowShown="0" headerRowDxfId="32">
  <autoFilter ref="A134:F152"/>
  <tableColumns count="6">
    <tableColumn id="1" name="Teeliik"/>
    <tableColumn id="2" name="Aasta"/>
    <tableColumn id="3" name="Talv (dets-veebr)"/>
    <tableColumn id="4" name="Kevad (märts-mai)"/>
    <tableColumn id="5" name="Suvi (juuni-aug)"/>
    <tableColumn id="6" name="Sügis (sept-nov)"/>
  </tableColumns>
  <tableStyleInfo name="TableStyleMedium4" showFirstColumn="0" showLastColumn="0" showRowStripes="1" showColumnStripes="0"/>
</table>
</file>

<file path=xl/tables/table92.xml><?xml version="1.0" encoding="utf-8"?>
<table xmlns="http://schemas.openxmlformats.org/spreadsheetml/2006/main" id="31" name="Table31" displayName="Table31" ref="A254:G265" totalsRowShown="0" headerRowDxfId="31">
  <autoFilter ref="A254:G265"/>
  <tableColumns count="7">
    <tableColumn id="1" name="Rajatis"/>
    <tableColumn id="9" name="2010"/>
    <tableColumn id="10" name="2011"/>
    <tableColumn id="11" name="2012"/>
    <tableColumn id="12" name="2013"/>
    <tableColumn id="13" name="2014"/>
    <tableColumn id="14" name="2015"/>
  </tableColumns>
  <tableStyleInfo name="TableStyleMedium4" showFirstColumn="0" showLastColumn="0" showRowStripes="1" showColumnStripes="0"/>
</table>
</file>

<file path=xl/tables/table93.xml><?xml version="1.0" encoding="utf-8"?>
<table xmlns="http://schemas.openxmlformats.org/spreadsheetml/2006/main" id="33" name="Table33" displayName="Table33" ref="A114:F131" totalsRowShown="0" headerRowDxfId="30" dataDxfId="29" tableBorderDxfId="28">
  <autoFilter ref="A114:F131"/>
  <tableColumns count="6">
    <tableColumn id="1" name="Teeliik" dataDxfId="27"/>
    <tableColumn id="2" name="Aasta" dataDxfId="26"/>
    <tableColumn id="3" name="Kokkupõrked liikuvate sõidukite vahel" dataDxfId="25"/>
    <tableColumn id="4" name="Otsasõidud jalakäijatele" dataDxfId="24"/>
    <tableColumn id="5" name="Ühesõidukiõnnetused" dataDxfId="23"/>
    <tableColumn id="6" name="Muud" dataDxfId="22"/>
  </tableColumns>
  <tableStyleInfo name="TableStyleMedium4" showFirstColumn="0" showLastColumn="0" showRowStripes="1" showColumnStripes="0"/>
</table>
</file>

<file path=xl/tables/table94.xml><?xml version="1.0" encoding="utf-8"?>
<table xmlns="http://schemas.openxmlformats.org/spreadsheetml/2006/main" id="22" name="Tabel22" displayName="Tabel22" ref="A173:H188" totalsRowShown="0" headerRowDxfId="21" tableBorderDxfId="20">
  <autoFilter ref="A173:H188"/>
  <tableColumns count="8">
    <tableColumn id="1" name="Piirde tüüp"/>
    <tableColumn id="2" name="2010"/>
    <tableColumn id="3" name="2011"/>
    <tableColumn id="4" name="2012"/>
    <tableColumn id="5" name="2013"/>
    <tableColumn id="6" name="2014"/>
    <tableColumn id="7" name="2015"/>
    <tableColumn id="8" name="Kokku 01.01.2016"/>
  </tableColumns>
  <tableStyleInfo name="TableStyleMedium4" showFirstColumn="0" showLastColumn="0" showRowStripes="1" showColumnStripes="0"/>
</table>
</file>

<file path=xl/tables/table95.xml><?xml version="1.0" encoding="utf-8"?>
<table xmlns="http://schemas.openxmlformats.org/spreadsheetml/2006/main" id="29" name="Tabel29" displayName="Tabel29" ref="A191:H208" totalsRowShown="0" headerRowDxfId="19" dataDxfId="18" tableBorderDxfId="17">
  <autoFilter ref="A191:H208"/>
  <tableColumns count="8">
    <tableColumn id="1" name="Maakond"/>
    <tableColumn id="2" name="2010" dataDxfId="16"/>
    <tableColumn id="3" name="2011" dataDxfId="15"/>
    <tableColumn id="4" name="2012" dataDxfId="14"/>
    <tableColumn id="5" name="2013" dataDxfId="13"/>
    <tableColumn id="6" name="2014" dataDxfId="12"/>
    <tableColumn id="7" name="2015" dataDxfId="11"/>
    <tableColumn id="8" name="KOKKU" dataDxfId="10"/>
  </tableColumns>
  <tableStyleInfo name="TableStyleMedium4" showFirstColumn="0" showLastColumn="0" showRowStripes="1" showColumnStripes="0"/>
</table>
</file>

<file path=xl/tables/table96.xml><?xml version="1.0" encoding="utf-8"?>
<table xmlns="http://schemas.openxmlformats.org/spreadsheetml/2006/main" id="18" name="Tabel18" displayName="Tabel18" ref="A211:H226" totalsRowShown="0" headerRowDxfId="9" dataDxfId="8" tableBorderDxfId="7" dataCellStyle="Normaallaad 11">
  <autoFilter ref="A211:H226"/>
  <tableColumns count="8">
    <tableColumn id="1" name="Ohutustamise meede"/>
    <tableColumn id="2" name="2010" dataDxfId="6"/>
    <tableColumn id="3" name="2011" dataDxfId="5"/>
    <tableColumn id="4" name="2012" dataDxfId="4" dataCellStyle="Normaallaad 11"/>
    <tableColumn id="5" name="2013" dataDxfId="3" dataCellStyle="Normaallaad 3"/>
    <tableColumn id="6" name="2014" dataDxfId="2" dataCellStyle="Normaallaad 11"/>
    <tableColumn id="7" name="2015" dataDxfId="1" dataCellStyle="Normaallaad 11"/>
    <tableColumn id="8" name="KOKKU" dataDxfId="0">
      <calculatedColumnFormula>SUM(B212:G212)</calculatedColumnFormula>
    </tableColumn>
  </tableColumns>
  <tableStyleInfo name="TableStyleMedium4" showFirstColumn="0" showLastColumn="0" showRowStripes="1" showColumnStripes="0"/>
</table>
</file>

<file path=xl/tables/table97.xml><?xml version="1.0" encoding="utf-8"?>
<table xmlns="http://schemas.openxmlformats.org/spreadsheetml/2006/main" id="101" name="Table103" displayName="Table103" ref="A2:C7" totalsRowShown="0">
  <autoFilter ref="A2:C7"/>
  <tableColumns count="3">
    <tableColumn id="1" name="Sõiduki liik"/>
    <tableColumn id="2" name="mediaanvanus"/>
    <tableColumn id="3" name="keskmine vanus"/>
  </tableColumns>
  <tableStyleInfo name="TableStyleMedium4" showFirstColumn="0" showLastColumn="0" showRowStripes="1" showColumnStripes="0"/>
</table>
</file>

<file path=xl/tables/table98.xml><?xml version="1.0" encoding="utf-8"?>
<table xmlns="http://schemas.openxmlformats.org/spreadsheetml/2006/main" id="102" name="Table104" displayName="Table104" ref="A10:G18" totalsRowShown="0">
  <autoFilter ref="A10:G18"/>
  <tableColumns count="7">
    <tableColumn id="1" name="Näitaja nimetus"/>
    <tableColumn id="2" name="Mopeed"/>
    <tableColumn id="3" name="Mootorratas"/>
    <tableColumn id="4" name="Sõiduauto"/>
    <tableColumn id="5" name="N1 veoauto"/>
    <tableColumn id="6" name="Veo- või vedukauto"/>
    <tableColumn id="7" name="Buss, troll, tramm"/>
  </tableColumns>
  <tableStyleInfo name="TableStyleMedium4" showFirstColumn="0" showLastColumn="0" showRowStripes="1" showColumnStripes="0"/>
</table>
</file>

<file path=xl/tables/table99.xml><?xml version="1.0" encoding="utf-8"?>
<table xmlns="http://schemas.openxmlformats.org/spreadsheetml/2006/main" id="1" name="Table1" displayName="Table1" ref="A2:G7" totalsRowShown="0">
  <autoFilter ref="A2:G7"/>
  <tableColumns count="7">
    <tableColumn id="1" name="Linn"/>
    <tableColumn id="2" name="2012"/>
    <tableColumn id="3" name="2013"/>
    <tableColumn id="4" name="2014"/>
    <tableColumn id="5" name="2015"/>
    <tableColumn id="6" name="Muutus (2014-2015)"/>
    <tableColumn id="7" name="Muutus %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A1">
      <a:dk1>
        <a:sysClr val="windowText" lastClr="000000"/>
      </a:dk1>
      <a:lt1>
        <a:sysClr val="window" lastClr="FFFFFF"/>
      </a:lt1>
      <a:dk2>
        <a:srgbClr val="041E42"/>
      </a:dk2>
      <a:lt2>
        <a:srgbClr val="FFFFFF"/>
      </a:lt2>
      <a:accent1>
        <a:srgbClr val="041E42"/>
      </a:accent1>
      <a:accent2>
        <a:srgbClr val="003087"/>
      </a:accent2>
      <a:accent3>
        <a:srgbClr val="006EB5"/>
      </a:accent3>
      <a:accent4>
        <a:srgbClr val="009CDE"/>
      </a:accent4>
      <a:accent5>
        <a:srgbClr val="41B6E6"/>
      </a:accent5>
      <a:accent6>
        <a:srgbClr val="90C8E8"/>
      </a:accent6>
      <a:hlink>
        <a:srgbClr val="003087"/>
      </a:hlink>
      <a:folHlink>
        <a:srgbClr val="41B6E6"/>
      </a:folHlink>
    </a:clrScheme>
    <a:fontScheme name="MA1">
      <a:majorFont>
        <a:latin typeface="Roboto Condensed"/>
        <a:ea typeface=""/>
        <a:cs typeface=""/>
      </a:majorFont>
      <a:minorFont>
        <a:latin typeface="Roboto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18" Type="http://schemas.openxmlformats.org/officeDocument/2006/relationships/table" Target="../tables/table37.xml"/><Relationship Id="rId26" Type="http://schemas.openxmlformats.org/officeDocument/2006/relationships/table" Target="../tables/table45.xml"/><Relationship Id="rId3" Type="http://schemas.openxmlformats.org/officeDocument/2006/relationships/table" Target="../tables/table22.xml"/><Relationship Id="rId21" Type="http://schemas.openxmlformats.org/officeDocument/2006/relationships/table" Target="../tables/table40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17" Type="http://schemas.openxmlformats.org/officeDocument/2006/relationships/table" Target="../tables/table36.xml"/><Relationship Id="rId25" Type="http://schemas.openxmlformats.org/officeDocument/2006/relationships/table" Target="../tables/table44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20" Type="http://schemas.openxmlformats.org/officeDocument/2006/relationships/table" Target="../tables/table39.xml"/><Relationship Id="rId29" Type="http://schemas.openxmlformats.org/officeDocument/2006/relationships/table" Target="../tables/table48.xml"/><Relationship Id="rId1" Type="http://schemas.openxmlformats.org/officeDocument/2006/relationships/table" Target="../tables/table20.xml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24" Type="http://schemas.openxmlformats.org/officeDocument/2006/relationships/table" Target="../tables/table43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23" Type="http://schemas.openxmlformats.org/officeDocument/2006/relationships/table" Target="../tables/table42.xml"/><Relationship Id="rId28" Type="http://schemas.openxmlformats.org/officeDocument/2006/relationships/table" Target="../tables/table47.xml"/><Relationship Id="rId10" Type="http://schemas.openxmlformats.org/officeDocument/2006/relationships/table" Target="../tables/table29.xml"/><Relationship Id="rId19" Type="http://schemas.openxmlformats.org/officeDocument/2006/relationships/table" Target="../tables/table38.xml"/><Relationship Id="rId31" Type="http://schemas.openxmlformats.org/officeDocument/2006/relationships/table" Target="../tables/table50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Relationship Id="rId22" Type="http://schemas.openxmlformats.org/officeDocument/2006/relationships/table" Target="../tables/table41.xml"/><Relationship Id="rId27" Type="http://schemas.openxmlformats.org/officeDocument/2006/relationships/table" Target="../tables/table46.xml"/><Relationship Id="rId30" Type="http://schemas.openxmlformats.org/officeDocument/2006/relationships/table" Target="../tables/table4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8.xml"/><Relationship Id="rId13" Type="http://schemas.openxmlformats.org/officeDocument/2006/relationships/table" Target="../tables/table63.xml"/><Relationship Id="rId18" Type="http://schemas.openxmlformats.org/officeDocument/2006/relationships/table" Target="../tables/table68.xml"/><Relationship Id="rId3" Type="http://schemas.openxmlformats.org/officeDocument/2006/relationships/table" Target="../tables/table53.xml"/><Relationship Id="rId7" Type="http://schemas.openxmlformats.org/officeDocument/2006/relationships/table" Target="../tables/table57.xml"/><Relationship Id="rId12" Type="http://schemas.openxmlformats.org/officeDocument/2006/relationships/table" Target="../tables/table62.xml"/><Relationship Id="rId17" Type="http://schemas.openxmlformats.org/officeDocument/2006/relationships/table" Target="../tables/table67.xml"/><Relationship Id="rId2" Type="http://schemas.openxmlformats.org/officeDocument/2006/relationships/table" Target="../tables/table52.xml"/><Relationship Id="rId16" Type="http://schemas.openxmlformats.org/officeDocument/2006/relationships/table" Target="../tables/table66.xml"/><Relationship Id="rId20" Type="http://schemas.openxmlformats.org/officeDocument/2006/relationships/table" Target="../tables/table70.xml"/><Relationship Id="rId1" Type="http://schemas.openxmlformats.org/officeDocument/2006/relationships/table" Target="../tables/table51.xml"/><Relationship Id="rId6" Type="http://schemas.openxmlformats.org/officeDocument/2006/relationships/table" Target="../tables/table56.xml"/><Relationship Id="rId11" Type="http://schemas.openxmlformats.org/officeDocument/2006/relationships/table" Target="../tables/table61.xml"/><Relationship Id="rId5" Type="http://schemas.openxmlformats.org/officeDocument/2006/relationships/table" Target="../tables/table55.xml"/><Relationship Id="rId15" Type="http://schemas.openxmlformats.org/officeDocument/2006/relationships/table" Target="../tables/table65.xml"/><Relationship Id="rId10" Type="http://schemas.openxmlformats.org/officeDocument/2006/relationships/table" Target="../tables/table60.xml"/><Relationship Id="rId19" Type="http://schemas.openxmlformats.org/officeDocument/2006/relationships/table" Target="../tables/table69.xml"/><Relationship Id="rId4" Type="http://schemas.openxmlformats.org/officeDocument/2006/relationships/table" Target="../tables/table54.xml"/><Relationship Id="rId9" Type="http://schemas.openxmlformats.org/officeDocument/2006/relationships/table" Target="../tables/table59.xml"/><Relationship Id="rId14" Type="http://schemas.openxmlformats.org/officeDocument/2006/relationships/table" Target="../tables/table6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6.xml"/><Relationship Id="rId13" Type="http://schemas.openxmlformats.org/officeDocument/2006/relationships/table" Target="../tables/table81.xml"/><Relationship Id="rId18" Type="http://schemas.openxmlformats.org/officeDocument/2006/relationships/table" Target="../tables/table86.xml"/><Relationship Id="rId26" Type="http://schemas.openxmlformats.org/officeDocument/2006/relationships/table" Target="../tables/table94.xml"/><Relationship Id="rId3" Type="http://schemas.openxmlformats.org/officeDocument/2006/relationships/table" Target="../tables/table71.xml"/><Relationship Id="rId21" Type="http://schemas.openxmlformats.org/officeDocument/2006/relationships/table" Target="../tables/table89.xml"/><Relationship Id="rId7" Type="http://schemas.openxmlformats.org/officeDocument/2006/relationships/table" Target="../tables/table75.xml"/><Relationship Id="rId12" Type="http://schemas.openxmlformats.org/officeDocument/2006/relationships/table" Target="../tables/table80.xml"/><Relationship Id="rId17" Type="http://schemas.openxmlformats.org/officeDocument/2006/relationships/table" Target="../tables/table85.xml"/><Relationship Id="rId25" Type="http://schemas.openxmlformats.org/officeDocument/2006/relationships/table" Target="../tables/table93.xml"/><Relationship Id="rId2" Type="http://schemas.openxmlformats.org/officeDocument/2006/relationships/drawing" Target="../drawings/drawing1.xml"/><Relationship Id="rId16" Type="http://schemas.openxmlformats.org/officeDocument/2006/relationships/table" Target="../tables/table84.xml"/><Relationship Id="rId20" Type="http://schemas.openxmlformats.org/officeDocument/2006/relationships/table" Target="../tables/table8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74.xml"/><Relationship Id="rId11" Type="http://schemas.openxmlformats.org/officeDocument/2006/relationships/table" Target="../tables/table79.xml"/><Relationship Id="rId24" Type="http://schemas.openxmlformats.org/officeDocument/2006/relationships/table" Target="../tables/table92.xml"/><Relationship Id="rId5" Type="http://schemas.openxmlformats.org/officeDocument/2006/relationships/table" Target="../tables/table73.xml"/><Relationship Id="rId15" Type="http://schemas.openxmlformats.org/officeDocument/2006/relationships/table" Target="../tables/table83.xml"/><Relationship Id="rId23" Type="http://schemas.openxmlformats.org/officeDocument/2006/relationships/table" Target="../tables/table91.xml"/><Relationship Id="rId28" Type="http://schemas.openxmlformats.org/officeDocument/2006/relationships/table" Target="../tables/table96.xml"/><Relationship Id="rId10" Type="http://schemas.openxmlformats.org/officeDocument/2006/relationships/table" Target="../tables/table78.xml"/><Relationship Id="rId19" Type="http://schemas.openxmlformats.org/officeDocument/2006/relationships/table" Target="../tables/table87.xml"/><Relationship Id="rId4" Type="http://schemas.openxmlformats.org/officeDocument/2006/relationships/table" Target="../tables/table72.xml"/><Relationship Id="rId9" Type="http://schemas.openxmlformats.org/officeDocument/2006/relationships/table" Target="../tables/table77.xml"/><Relationship Id="rId14" Type="http://schemas.openxmlformats.org/officeDocument/2006/relationships/table" Target="../tables/table82.xml"/><Relationship Id="rId22" Type="http://schemas.openxmlformats.org/officeDocument/2006/relationships/table" Target="../tables/table90.xml"/><Relationship Id="rId27" Type="http://schemas.openxmlformats.org/officeDocument/2006/relationships/table" Target="../tables/table9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1.xml"/><Relationship Id="rId2" Type="http://schemas.openxmlformats.org/officeDocument/2006/relationships/table" Target="../tables/table100.xml"/><Relationship Id="rId1" Type="http://schemas.openxmlformats.org/officeDocument/2006/relationships/table" Target="../tables/table99.xml"/><Relationship Id="rId4" Type="http://schemas.openxmlformats.org/officeDocument/2006/relationships/table" Target="../tables/table10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80" zoomScaleNormal="80" workbookViewId="0">
      <selection activeCell="G19" sqref="G19"/>
    </sheetView>
  </sheetViews>
  <sheetFormatPr defaultRowHeight="16.5" x14ac:dyDescent="0.3"/>
  <cols>
    <col min="2" max="2" width="16.42578125" bestFit="1" customWidth="1"/>
    <col min="3" max="3" width="12.140625" bestFit="1" customWidth="1"/>
    <col min="4" max="4" width="13" bestFit="1" customWidth="1"/>
  </cols>
  <sheetData>
    <row r="1" spans="1:4" x14ac:dyDescent="0.3">
      <c r="A1" s="14" t="s">
        <v>221</v>
      </c>
    </row>
    <row r="2" spans="1:4" x14ac:dyDescent="0.3">
      <c r="A2" t="s">
        <v>0</v>
      </c>
      <c r="B2" t="s">
        <v>222</v>
      </c>
      <c r="C2" t="s">
        <v>80</v>
      </c>
      <c r="D2" t="s">
        <v>118</v>
      </c>
    </row>
    <row r="3" spans="1:4" x14ac:dyDescent="0.3">
      <c r="A3" s="12">
        <v>2003</v>
      </c>
      <c r="B3" s="43">
        <v>1931</v>
      </c>
      <c r="C3" s="43">
        <v>164</v>
      </c>
      <c r="D3" s="43">
        <v>2540</v>
      </c>
    </row>
    <row r="4" spans="1:4" x14ac:dyDescent="0.3">
      <c r="A4" s="12">
        <v>2004</v>
      </c>
      <c r="B4" s="43">
        <v>2244</v>
      </c>
      <c r="C4" s="43">
        <v>170</v>
      </c>
      <c r="D4" s="43">
        <v>2875</v>
      </c>
    </row>
    <row r="5" spans="1:4" x14ac:dyDescent="0.3">
      <c r="A5" s="12">
        <v>2005</v>
      </c>
      <c r="B5" s="43">
        <v>2341</v>
      </c>
      <c r="C5" s="43">
        <v>170</v>
      </c>
      <c r="D5" s="43">
        <v>3027</v>
      </c>
    </row>
    <row r="6" spans="1:4" x14ac:dyDescent="0.3">
      <c r="A6" s="12">
        <v>2006</v>
      </c>
      <c r="B6" s="43">
        <v>2585</v>
      </c>
      <c r="C6" s="43">
        <v>204</v>
      </c>
      <c r="D6" s="43">
        <v>3508</v>
      </c>
    </row>
    <row r="7" spans="1:4" x14ac:dyDescent="0.3">
      <c r="A7" s="12">
        <v>2007</v>
      </c>
      <c r="B7" s="43">
        <v>2450</v>
      </c>
      <c r="C7" s="43">
        <v>196</v>
      </c>
      <c r="D7" s="43">
        <v>3271</v>
      </c>
    </row>
    <row r="8" spans="1:4" x14ac:dyDescent="0.3">
      <c r="A8" s="12">
        <v>2008</v>
      </c>
      <c r="B8" s="43">
        <v>1869</v>
      </c>
      <c r="C8" s="43">
        <v>132</v>
      </c>
      <c r="D8" s="43">
        <v>2398</v>
      </c>
    </row>
    <row r="9" spans="1:4" x14ac:dyDescent="0.3">
      <c r="A9" s="12">
        <v>2009</v>
      </c>
      <c r="B9" s="43">
        <v>1505</v>
      </c>
      <c r="C9" s="43">
        <v>100</v>
      </c>
      <c r="D9" s="43">
        <v>1931</v>
      </c>
    </row>
    <row r="10" spans="1:4" x14ac:dyDescent="0.3">
      <c r="A10" s="12">
        <v>2010</v>
      </c>
      <c r="B10" s="43">
        <v>1347</v>
      </c>
      <c r="C10" s="43">
        <v>79</v>
      </c>
      <c r="D10" s="43">
        <v>1720</v>
      </c>
    </row>
    <row r="11" spans="1:4" x14ac:dyDescent="0.3">
      <c r="A11" s="12">
        <v>2011</v>
      </c>
      <c r="B11" s="43">
        <v>1492</v>
      </c>
      <c r="C11" s="43">
        <v>101</v>
      </c>
      <c r="D11" s="43">
        <v>1877</v>
      </c>
    </row>
    <row r="12" spans="1:4" x14ac:dyDescent="0.3">
      <c r="A12" s="12">
        <v>2012</v>
      </c>
      <c r="B12" s="43">
        <v>1383</v>
      </c>
      <c r="C12" s="43">
        <v>87</v>
      </c>
      <c r="D12" s="43">
        <v>1707</v>
      </c>
    </row>
    <row r="13" spans="1:4" x14ac:dyDescent="0.3">
      <c r="A13" s="12">
        <v>2013</v>
      </c>
      <c r="B13" s="43">
        <v>1381</v>
      </c>
      <c r="C13" s="43">
        <v>81</v>
      </c>
      <c r="D13" s="43">
        <v>1728</v>
      </c>
    </row>
    <row r="14" spans="1:4" x14ac:dyDescent="0.3">
      <c r="A14" s="12">
        <v>2014</v>
      </c>
      <c r="B14" s="43">
        <v>1435</v>
      </c>
      <c r="C14" s="43">
        <v>78</v>
      </c>
      <c r="D14" s="43">
        <v>1748</v>
      </c>
    </row>
    <row r="15" spans="1:4" x14ac:dyDescent="0.3">
      <c r="A15" s="12">
        <v>2015</v>
      </c>
      <c r="B15" s="43">
        <v>1391</v>
      </c>
      <c r="C15" s="43">
        <v>67</v>
      </c>
      <c r="D15" s="43">
        <v>1756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9"/>
  <sheetViews>
    <sheetView zoomScale="80" zoomScaleNormal="80" workbookViewId="0">
      <selection activeCell="D46" sqref="D46"/>
    </sheetView>
  </sheetViews>
  <sheetFormatPr defaultRowHeight="16.5" x14ac:dyDescent="0.3"/>
  <cols>
    <col min="1" max="1" width="23.85546875" bestFit="1" customWidth="1"/>
    <col min="2" max="2" width="10.7109375" customWidth="1"/>
    <col min="3" max="3" width="16.28515625" customWidth="1"/>
    <col min="4" max="4" width="12.140625" customWidth="1"/>
    <col min="5" max="5" width="16.140625" customWidth="1"/>
    <col min="6" max="6" width="19.42578125" customWidth="1"/>
    <col min="7" max="7" width="13.5703125" customWidth="1"/>
    <col min="8" max="8" width="10.7109375" customWidth="1"/>
  </cols>
  <sheetData>
    <row r="2" spans="1:11" x14ac:dyDescent="0.3">
      <c r="A2" s="14" t="s">
        <v>263</v>
      </c>
    </row>
    <row r="3" spans="1:11" x14ac:dyDescent="0.3">
      <c r="A3" t="s">
        <v>0</v>
      </c>
      <c r="B3" t="s">
        <v>264</v>
      </c>
      <c r="C3" t="s">
        <v>265</v>
      </c>
      <c r="D3" t="s">
        <v>266</v>
      </c>
      <c r="E3" t="s">
        <v>267</v>
      </c>
      <c r="F3" t="s">
        <v>192</v>
      </c>
      <c r="G3" t="s">
        <v>193</v>
      </c>
      <c r="H3" t="s">
        <v>194</v>
      </c>
      <c r="I3" t="s">
        <v>195</v>
      </c>
      <c r="J3" t="s">
        <v>196</v>
      </c>
      <c r="K3" t="s">
        <v>26</v>
      </c>
    </row>
    <row r="4" spans="1:11" x14ac:dyDescent="0.3">
      <c r="A4">
        <v>2003</v>
      </c>
      <c r="B4">
        <v>88260</v>
      </c>
      <c r="C4">
        <v>41120</v>
      </c>
      <c r="D4">
        <v>53690</v>
      </c>
      <c r="E4">
        <v>63350</v>
      </c>
      <c r="F4">
        <v>60870</v>
      </c>
      <c r="G4">
        <v>137820</v>
      </c>
      <c r="H4">
        <v>174990</v>
      </c>
      <c r="I4">
        <v>537220</v>
      </c>
      <c r="J4">
        <v>217870</v>
      </c>
      <c r="K4">
        <v>1375190</v>
      </c>
    </row>
    <row r="5" spans="1:11" x14ac:dyDescent="0.3">
      <c r="A5">
        <v>2004</v>
      </c>
      <c r="B5">
        <v>88290</v>
      </c>
      <c r="C5">
        <v>39410</v>
      </c>
      <c r="D5">
        <v>48460</v>
      </c>
      <c r="E5">
        <v>61510</v>
      </c>
      <c r="F5">
        <v>61100</v>
      </c>
      <c r="G5">
        <v>138030</v>
      </c>
      <c r="H5">
        <v>174860</v>
      </c>
      <c r="I5">
        <v>533330</v>
      </c>
      <c r="J5">
        <v>221260</v>
      </c>
      <c r="K5">
        <v>1366250</v>
      </c>
    </row>
    <row r="6" spans="1:11" x14ac:dyDescent="0.3">
      <c r="A6">
        <v>2005</v>
      </c>
      <c r="B6">
        <v>89720</v>
      </c>
      <c r="C6">
        <v>38070</v>
      </c>
      <c r="D6">
        <v>44520</v>
      </c>
      <c r="E6">
        <v>57440</v>
      </c>
      <c r="F6">
        <v>62010</v>
      </c>
      <c r="G6">
        <v>137990</v>
      </c>
      <c r="H6">
        <v>173550</v>
      </c>
      <c r="I6">
        <v>530410</v>
      </c>
      <c r="J6">
        <v>225140</v>
      </c>
      <c r="K6">
        <v>1358850</v>
      </c>
    </row>
    <row r="7" spans="1:11" x14ac:dyDescent="0.3">
      <c r="A7">
        <v>2006</v>
      </c>
      <c r="B7">
        <v>91830</v>
      </c>
      <c r="C7">
        <v>36810</v>
      </c>
      <c r="D7">
        <v>40640</v>
      </c>
      <c r="E7">
        <v>53120</v>
      </c>
      <c r="F7">
        <v>62470</v>
      </c>
      <c r="G7">
        <v>137710</v>
      </c>
      <c r="H7">
        <v>171580</v>
      </c>
      <c r="I7">
        <v>528670</v>
      </c>
      <c r="J7">
        <v>227870</v>
      </c>
      <c r="K7">
        <v>1350700</v>
      </c>
    </row>
    <row r="8" spans="1:11" x14ac:dyDescent="0.3">
      <c r="A8">
        <v>2007</v>
      </c>
      <c r="B8">
        <v>94270</v>
      </c>
      <c r="C8">
        <v>35870</v>
      </c>
      <c r="D8">
        <v>38900</v>
      </c>
      <c r="E8">
        <v>47880</v>
      </c>
      <c r="F8">
        <v>60700</v>
      </c>
      <c r="G8">
        <v>138350</v>
      </c>
      <c r="H8">
        <v>169380</v>
      </c>
      <c r="I8">
        <v>525460</v>
      </c>
      <c r="J8">
        <v>232110</v>
      </c>
      <c r="K8">
        <v>1342920</v>
      </c>
    </row>
    <row r="9" spans="1:11" x14ac:dyDescent="0.3">
      <c r="A9">
        <v>2008</v>
      </c>
      <c r="B9">
        <v>96910</v>
      </c>
      <c r="C9">
        <v>36510</v>
      </c>
      <c r="D9">
        <v>37530</v>
      </c>
      <c r="E9">
        <v>43940</v>
      </c>
      <c r="F9">
        <v>56690</v>
      </c>
      <c r="G9">
        <v>139450</v>
      </c>
      <c r="H9">
        <v>168380</v>
      </c>
      <c r="I9">
        <v>525370</v>
      </c>
      <c r="J9">
        <v>233660</v>
      </c>
      <c r="K9">
        <v>1338440</v>
      </c>
    </row>
    <row r="10" spans="1:11" x14ac:dyDescent="0.3">
      <c r="A10">
        <v>2009</v>
      </c>
      <c r="B10">
        <v>100290</v>
      </c>
      <c r="C10">
        <v>37130</v>
      </c>
      <c r="D10">
        <v>36300</v>
      </c>
      <c r="E10">
        <v>40150</v>
      </c>
      <c r="F10">
        <v>52530</v>
      </c>
      <c r="G10">
        <v>140430</v>
      </c>
      <c r="H10">
        <v>167920</v>
      </c>
      <c r="I10">
        <v>528180</v>
      </c>
      <c r="J10">
        <v>232810</v>
      </c>
      <c r="K10">
        <v>1335740</v>
      </c>
    </row>
    <row r="11" spans="1:11" x14ac:dyDescent="0.3">
      <c r="A11">
        <v>2010</v>
      </c>
      <c r="B11">
        <v>103060</v>
      </c>
      <c r="C11">
        <v>37760</v>
      </c>
      <c r="D11">
        <v>35490</v>
      </c>
      <c r="E11">
        <v>38490</v>
      </c>
      <c r="F11">
        <v>47480</v>
      </c>
      <c r="G11">
        <v>139530</v>
      </c>
      <c r="H11">
        <v>168190</v>
      </c>
      <c r="I11">
        <v>530840</v>
      </c>
      <c r="J11">
        <v>232450</v>
      </c>
      <c r="K11">
        <v>1333290</v>
      </c>
    </row>
    <row r="12" spans="1:11" x14ac:dyDescent="0.3">
      <c r="A12">
        <v>2011</v>
      </c>
      <c r="B12">
        <v>105880</v>
      </c>
      <c r="C12">
        <v>37710</v>
      </c>
      <c r="D12">
        <v>36050</v>
      </c>
      <c r="E12">
        <v>37130</v>
      </c>
      <c r="F12">
        <v>43660</v>
      </c>
      <c r="G12">
        <v>136070</v>
      </c>
      <c r="H12">
        <v>167980</v>
      </c>
      <c r="I12">
        <v>533160</v>
      </c>
      <c r="J12">
        <v>232020</v>
      </c>
      <c r="K12">
        <v>1329660</v>
      </c>
    </row>
    <row r="13" spans="1:11" x14ac:dyDescent="0.3">
      <c r="A13">
        <v>2012</v>
      </c>
      <c r="B13">
        <v>106742</v>
      </c>
      <c r="C13">
        <v>38953</v>
      </c>
      <c r="D13">
        <v>36565</v>
      </c>
      <c r="E13">
        <v>35848</v>
      </c>
      <c r="F13">
        <v>39846</v>
      </c>
      <c r="G13">
        <v>132294</v>
      </c>
      <c r="H13">
        <v>167312</v>
      </c>
      <c r="I13">
        <v>533038</v>
      </c>
      <c r="J13">
        <v>234619</v>
      </c>
      <c r="K13">
        <v>1325217</v>
      </c>
    </row>
    <row r="14" spans="1:11" x14ac:dyDescent="0.3">
      <c r="A14">
        <v>2013</v>
      </c>
      <c r="B14">
        <v>106209</v>
      </c>
      <c r="C14">
        <v>40233</v>
      </c>
      <c r="D14">
        <v>37208</v>
      </c>
      <c r="E14">
        <v>34972</v>
      </c>
      <c r="F14">
        <v>38172</v>
      </c>
      <c r="G14">
        <v>126401</v>
      </c>
      <c r="H14">
        <v>167271</v>
      </c>
      <c r="I14">
        <v>531655</v>
      </c>
      <c r="J14">
        <v>238053</v>
      </c>
      <c r="K14">
        <v>1320174</v>
      </c>
    </row>
    <row r="15" spans="1:11" x14ac:dyDescent="0.3">
      <c r="A15">
        <v>2014</v>
      </c>
      <c r="B15">
        <v>104814</v>
      </c>
      <c r="C15">
        <v>41931</v>
      </c>
      <c r="D15">
        <v>37189</v>
      </c>
      <c r="E15">
        <v>35502</v>
      </c>
      <c r="F15">
        <v>36813</v>
      </c>
      <c r="G15">
        <v>119002</v>
      </c>
      <c r="H15">
        <v>168932</v>
      </c>
      <c r="I15">
        <v>529853</v>
      </c>
      <c r="J15">
        <v>241783</v>
      </c>
      <c r="K15">
        <v>1315819</v>
      </c>
    </row>
    <row r="16" spans="1:11" x14ac:dyDescent="0.3">
      <c r="A16">
        <v>2015</v>
      </c>
      <c r="B16">
        <v>102965</v>
      </c>
      <c r="C16">
        <v>43692</v>
      </c>
      <c r="D16">
        <v>38465</v>
      </c>
      <c r="E16">
        <v>36137</v>
      </c>
      <c r="F16">
        <v>35589</v>
      </c>
      <c r="G16">
        <v>111043</v>
      </c>
      <c r="H16">
        <v>171078</v>
      </c>
      <c r="I16">
        <v>527950</v>
      </c>
      <c r="J16">
        <v>246352</v>
      </c>
      <c r="K16">
        <v>1313271</v>
      </c>
    </row>
    <row r="17" spans="1:11" x14ac:dyDescent="0.3">
      <c r="A17">
        <v>2020</v>
      </c>
      <c r="B17">
        <v>97652</v>
      </c>
      <c r="C17">
        <v>44301</v>
      </c>
      <c r="D17">
        <v>46124</v>
      </c>
      <c r="E17">
        <v>41207</v>
      </c>
      <c r="F17">
        <v>36589</v>
      </c>
      <c r="G17">
        <v>84045</v>
      </c>
      <c r="H17">
        <v>159016</v>
      </c>
      <c r="I17">
        <v>522879</v>
      </c>
      <c r="J17">
        <v>265591</v>
      </c>
      <c r="K17">
        <v>1297404</v>
      </c>
    </row>
    <row r="19" spans="1:11" x14ac:dyDescent="0.3">
      <c r="A19" s="14" t="s">
        <v>268</v>
      </c>
    </row>
    <row r="20" spans="1:11" x14ac:dyDescent="0.3">
      <c r="A20" t="s">
        <v>49</v>
      </c>
      <c r="B20" t="s">
        <v>52</v>
      </c>
      <c r="C20" t="s">
        <v>53</v>
      </c>
      <c r="D20" t="s">
        <v>54</v>
      </c>
      <c r="E20" t="s">
        <v>113</v>
      </c>
      <c r="F20" t="s">
        <v>269</v>
      </c>
    </row>
    <row r="21" spans="1:11" x14ac:dyDescent="0.3">
      <c r="A21" t="s">
        <v>211</v>
      </c>
      <c r="B21">
        <v>403862</v>
      </c>
      <c r="C21">
        <v>406059</v>
      </c>
      <c r="D21">
        <v>411063</v>
      </c>
      <c r="E21">
        <v>413782</v>
      </c>
      <c r="F21">
        <v>9920</v>
      </c>
    </row>
    <row r="22" spans="1:11" x14ac:dyDescent="0.3">
      <c r="A22" t="s">
        <v>212</v>
      </c>
      <c r="B22">
        <v>99558</v>
      </c>
      <c r="C22">
        <v>99518</v>
      </c>
      <c r="D22">
        <v>98449</v>
      </c>
      <c r="E22">
        <v>97332</v>
      </c>
      <c r="F22">
        <v>-2226</v>
      </c>
    </row>
    <row r="23" spans="1:11" x14ac:dyDescent="0.3">
      <c r="A23" t="s">
        <v>270</v>
      </c>
      <c r="B23">
        <v>60454</v>
      </c>
      <c r="C23">
        <v>59888</v>
      </c>
      <c r="D23">
        <v>59049</v>
      </c>
      <c r="E23">
        <v>58375</v>
      </c>
      <c r="F23">
        <v>-2079</v>
      </c>
    </row>
    <row r="24" spans="1:11" x14ac:dyDescent="0.3">
      <c r="A24" t="s">
        <v>210</v>
      </c>
      <c r="B24">
        <v>40664</v>
      </c>
      <c r="C24">
        <v>40366</v>
      </c>
      <c r="D24">
        <v>40005</v>
      </c>
      <c r="E24">
        <v>39784</v>
      </c>
      <c r="F24">
        <v>-880</v>
      </c>
    </row>
    <row r="25" spans="1:11" x14ac:dyDescent="0.3">
      <c r="A25" t="s">
        <v>271</v>
      </c>
      <c r="B25">
        <v>162879</v>
      </c>
      <c r="C25">
        <v>161908</v>
      </c>
      <c r="D25">
        <v>161040</v>
      </c>
      <c r="E25">
        <v>161819</v>
      </c>
      <c r="F25">
        <v>-1060</v>
      </c>
    </row>
    <row r="26" spans="1:11" x14ac:dyDescent="0.3">
      <c r="A26" t="s">
        <v>272</v>
      </c>
      <c r="B26">
        <v>8620</v>
      </c>
      <c r="C26">
        <v>8638</v>
      </c>
      <c r="D26">
        <v>8589</v>
      </c>
      <c r="E26">
        <v>8582</v>
      </c>
      <c r="F26">
        <v>-38</v>
      </c>
    </row>
    <row r="27" spans="1:11" x14ac:dyDescent="0.3">
      <c r="A27" t="s">
        <v>273</v>
      </c>
      <c r="B27">
        <v>93262</v>
      </c>
      <c r="C27">
        <v>92021</v>
      </c>
      <c r="D27">
        <v>90434</v>
      </c>
      <c r="E27">
        <v>89222</v>
      </c>
      <c r="F27">
        <v>-4040</v>
      </c>
    </row>
    <row r="28" spans="1:11" x14ac:dyDescent="0.3">
      <c r="A28" t="s">
        <v>274</v>
      </c>
      <c r="B28">
        <v>31967</v>
      </c>
      <c r="C28">
        <v>31587</v>
      </c>
      <c r="D28">
        <v>31145</v>
      </c>
      <c r="E28">
        <v>30841</v>
      </c>
      <c r="F28">
        <v>-1126</v>
      </c>
    </row>
    <row r="29" spans="1:11" x14ac:dyDescent="0.3">
      <c r="A29" t="s">
        <v>275</v>
      </c>
      <c r="B29">
        <v>31204</v>
      </c>
      <c r="C29">
        <v>30913</v>
      </c>
      <c r="D29">
        <v>30425</v>
      </c>
      <c r="E29">
        <v>30109</v>
      </c>
      <c r="F29">
        <v>-1095</v>
      </c>
    </row>
    <row r="30" spans="1:11" x14ac:dyDescent="0.3">
      <c r="A30" t="s">
        <v>276</v>
      </c>
      <c r="B30">
        <v>24734</v>
      </c>
      <c r="C30">
        <v>24622</v>
      </c>
      <c r="D30">
        <v>24323</v>
      </c>
      <c r="E30">
        <v>24070</v>
      </c>
      <c r="F30">
        <v>-664</v>
      </c>
    </row>
    <row r="31" spans="1:11" x14ac:dyDescent="0.3">
      <c r="A31" t="s">
        <v>277</v>
      </c>
      <c r="B31">
        <v>61154</v>
      </c>
      <c r="C31">
        <v>60518</v>
      </c>
      <c r="D31">
        <v>59583</v>
      </c>
      <c r="E31">
        <v>59039</v>
      </c>
      <c r="F31">
        <v>-2115</v>
      </c>
    </row>
    <row r="32" spans="1:11" x14ac:dyDescent="0.3">
      <c r="A32" t="s">
        <v>278</v>
      </c>
      <c r="B32">
        <v>28026</v>
      </c>
      <c r="C32">
        <v>27816</v>
      </c>
      <c r="D32">
        <v>27641</v>
      </c>
      <c r="E32">
        <v>27438</v>
      </c>
      <c r="F32">
        <v>-588</v>
      </c>
    </row>
    <row r="33" spans="1:6" x14ac:dyDescent="0.3">
      <c r="A33" t="s">
        <v>279</v>
      </c>
      <c r="B33">
        <v>43724</v>
      </c>
      <c r="C33">
        <v>43311</v>
      </c>
      <c r="D33">
        <v>42824</v>
      </c>
      <c r="E33">
        <v>42565</v>
      </c>
      <c r="F33">
        <v>-1159</v>
      </c>
    </row>
    <row r="34" spans="1:6" x14ac:dyDescent="0.3">
      <c r="A34" t="s">
        <v>280</v>
      </c>
      <c r="B34">
        <v>35503</v>
      </c>
      <c r="C34">
        <v>35069</v>
      </c>
      <c r="D34">
        <v>34676</v>
      </c>
      <c r="E34">
        <v>34436</v>
      </c>
      <c r="F34">
        <v>-1067</v>
      </c>
    </row>
    <row r="35" spans="1:6" x14ac:dyDescent="0.3">
      <c r="A35" t="s">
        <v>281</v>
      </c>
      <c r="B35">
        <v>31835</v>
      </c>
      <c r="C35">
        <v>31815</v>
      </c>
      <c r="D35">
        <v>31756</v>
      </c>
      <c r="E35">
        <v>31706</v>
      </c>
      <c r="F35">
        <v>-129</v>
      </c>
    </row>
    <row r="36" spans="1:6" x14ac:dyDescent="0.3">
      <c r="A36" t="s">
        <v>282</v>
      </c>
      <c r="B36">
        <v>53921</v>
      </c>
      <c r="C36">
        <v>53582</v>
      </c>
      <c r="D36">
        <v>53739</v>
      </c>
      <c r="E36">
        <v>54045</v>
      </c>
      <c r="F36">
        <v>124</v>
      </c>
    </row>
    <row r="37" spans="1:6" x14ac:dyDescent="0.3">
      <c r="A37" t="s">
        <v>283</v>
      </c>
      <c r="B37">
        <v>31068</v>
      </c>
      <c r="C37">
        <v>30590</v>
      </c>
      <c r="D37">
        <v>98449</v>
      </c>
      <c r="E37">
        <v>29944</v>
      </c>
      <c r="F37">
        <v>-1124</v>
      </c>
    </row>
    <row r="38" spans="1:6" x14ac:dyDescent="0.3">
      <c r="A38" t="s">
        <v>284</v>
      </c>
      <c r="B38">
        <v>48604</v>
      </c>
      <c r="C38">
        <v>48127</v>
      </c>
      <c r="D38">
        <v>30176</v>
      </c>
      <c r="E38">
        <v>47010</v>
      </c>
      <c r="F38">
        <v>-1594</v>
      </c>
    </row>
    <row r="39" spans="1:6" x14ac:dyDescent="0.3">
      <c r="A39" t="s">
        <v>285</v>
      </c>
      <c r="B39">
        <v>34178</v>
      </c>
      <c r="C39">
        <v>22796</v>
      </c>
      <c r="D39">
        <v>47476</v>
      </c>
      <c r="E39">
        <v>33172</v>
      </c>
      <c r="F39">
        <v>-1006</v>
      </c>
    </row>
    <row r="41" spans="1:6" x14ac:dyDescent="0.3">
      <c r="A41" s="14" t="s">
        <v>286</v>
      </c>
    </row>
    <row r="42" spans="1:6" x14ac:dyDescent="0.3">
      <c r="A42" t="s">
        <v>49</v>
      </c>
      <c r="B42" t="s">
        <v>113</v>
      </c>
      <c r="C42" t="s">
        <v>287</v>
      </c>
      <c r="D42" t="s">
        <v>288</v>
      </c>
    </row>
    <row r="43" spans="1:6" x14ac:dyDescent="0.3">
      <c r="A43" t="s">
        <v>289</v>
      </c>
      <c r="B43">
        <v>1316121</v>
      </c>
      <c r="C43">
        <v>1297404</v>
      </c>
      <c r="D43">
        <v>-1.4221336791981969</v>
      </c>
    </row>
    <row r="44" spans="1:6" x14ac:dyDescent="0.3">
      <c r="A44" t="s">
        <v>290</v>
      </c>
      <c r="B44">
        <v>162538</v>
      </c>
      <c r="C44">
        <v>165559</v>
      </c>
      <c r="D44">
        <v>1.8586422867267913</v>
      </c>
    </row>
    <row r="45" spans="1:6" x14ac:dyDescent="0.3">
      <c r="A45" t="s">
        <v>4</v>
      </c>
      <c r="B45">
        <v>8282</v>
      </c>
      <c r="C45">
        <v>7694</v>
      </c>
      <c r="D45">
        <v>-7.0997343636802697</v>
      </c>
    </row>
    <row r="46" spans="1:6" x14ac:dyDescent="0.3">
      <c r="A46" t="s">
        <v>291</v>
      </c>
      <c r="B46">
        <v>90182</v>
      </c>
      <c r="C46">
        <v>85905</v>
      </c>
      <c r="D46">
        <v>-4.742631567275069</v>
      </c>
    </row>
    <row r="47" spans="1:6" x14ac:dyDescent="0.3">
      <c r="A47" t="s">
        <v>6</v>
      </c>
      <c r="B47">
        <v>31018</v>
      </c>
      <c r="C47">
        <v>29339</v>
      </c>
      <c r="D47">
        <v>-5.4129860081243066</v>
      </c>
    </row>
    <row r="48" spans="1:6" x14ac:dyDescent="0.3">
      <c r="A48" t="s">
        <v>7</v>
      </c>
      <c r="B48">
        <v>30178</v>
      </c>
      <c r="C48">
        <v>28388</v>
      </c>
      <c r="D48">
        <v>-5.9314732586652497</v>
      </c>
    </row>
    <row r="49" spans="1:4" x14ac:dyDescent="0.3">
      <c r="A49" t="s">
        <v>8</v>
      </c>
      <c r="B49">
        <v>24132</v>
      </c>
      <c r="C49">
        <v>23058</v>
      </c>
      <c r="D49">
        <v>-4.4505221282943808</v>
      </c>
    </row>
    <row r="50" spans="1:4" x14ac:dyDescent="0.3">
      <c r="A50" t="s">
        <v>9</v>
      </c>
      <c r="B50">
        <v>59591</v>
      </c>
      <c r="C50">
        <v>56825</v>
      </c>
      <c r="D50">
        <v>-4.6416405161853334</v>
      </c>
    </row>
    <row r="51" spans="1:4" x14ac:dyDescent="0.3">
      <c r="A51" t="s">
        <v>10</v>
      </c>
      <c r="B51">
        <v>27192</v>
      </c>
      <c r="C51">
        <v>25766</v>
      </c>
      <c r="D51">
        <v>-5.244189467490429</v>
      </c>
    </row>
    <row r="52" spans="1:4" x14ac:dyDescent="0.3">
      <c r="A52" t="s">
        <v>292</v>
      </c>
      <c r="B52">
        <v>42633</v>
      </c>
      <c r="C52">
        <v>41192</v>
      </c>
      <c r="D52">
        <v>-3.3800107897638014</v>
      </c>
    </row>
    <row r="53" spans="1:4" x14ac:dyDescent="0.3">
      <c r="A53" t="s">
        <v>12</v>
      </c>
      <c r="B53">
        <v>35058</v>
      </c>
      <c r="C53">
        <v>34182</v>
      </c>
      <c r="D53">
        <v>-2.4987164128016417</v>
      </c>
    </row>
    <row r="54" spans="1:4" x14ac:dyDescent="0.3">
      <c r="A54" t="s">
        <v>13</v>
      </c>
      <c r="B54">
        <v>30987</v>
      </c>
      <c r="C54">
        <v>29469</v>
      </c>
      <c r="D54">
        <v>-4.8988285410010661</v>
      </c>
    </row>
    <row r="55" spans="1:4" x14ac:dyDescent="0.3">
      <c r="A55" t="s">
        <v>293</v>
      </c>
      <c r="B55">
        <v>54696</v>
      </c>
      <c r="C55">
        <v>55695</v>
      </c>
      <c r="D55">
        <v>1.8264589732338834</v>
      </c>
    </row>
    <row r="56" spans="1:4" x14ac:dyDescent="0.3">
      <c r="A56" t="s">
        <v>15</v>
      </c>
      <c r="B56">
        <v>30130</v>
      </c>
      <c r="C56">
        <v>28472</v>
      </c>
      <c r="D56">
        <v>-5.5028211085297158</v>
      </c>
    </row>
    <row r="57" spans="1:4" x14ac:dyDescent="0.3">
      <c r="A57" t="s">
        <v>16</v>
      </c>
      <c r="B57">
        <v>47172</v>
      </c>
      <c r="C57">
        <v>44746</v>
      </c>
      <c r="D57">
        <v>-5.1428813703044227</v>
      </c>
    </row>
    <row r="58" spans="1:4" x14ac:dyDescent="0.3">
      <c r="A58" t="s">
        <v>17</v>
      </c>
      <c r="B58">
        <v>33067</v>
      </c>
      <c r="C58">
        <v>31236</v>
      </c>
      <c r="D58">
        <v>-5.5372425681192681</v>
      </c>
    </row>
    <row r="59" spans="1:4" x14ac:dyDescent="0.3">
      <c r="A59" t="s">
        <v>294</v>
      </c>
      <c r="B59">
        <v>59752</v>
      </c>
      <c r="C59">
        <v>56745</v>
      </c>
      <c r="D59">
        <v>-5.0324675324675354</v>
      </c>
    </row>
    <row r="60" spans="1:4" x14ac:dyDescent="0.3">
      <c r="A60" t="s">
        <v>295</v>
      </c>
      <c r="B60">
        <v>40086</v>
      </c>
      <c r="C60">
        <v>38538</v>
      </c>
      <c r="D60">
        <v>-3.8616973506960051</v>
      </c>
    </row>
    <row r="61" spans="1:4" x14ac:dyDescent="0.3">
      <c r="A61" t="s">
        <v>211</v>
      </c>
      <c r="B61">
        <v>409713</v>
      </c>
      <c r="C61">
        <v>414094</v>
      </c>
      <c r="D61">
        <v>1.0692850849252977</v>
      </c>
    </row>
    <row r="62" spans="1:4" x14ac:dyDescent="0.3">
      <c r="A62" t="s">
        <v>296</v>
      </c>
      <c r="B62">
        <v>99714</v>
      </c>
      <c r="C62">
        <v>100501</v>
      </c>
      <c r="D62">
        <v>0.78925727580880789</v>
      </c>
    </row>
    <row r="64" spans="1:4" x14ac:dyDescent="0.3">
      <c r="A64" s="14" t="s">
        <v>297</v>
      </c>
    </row>
    <row r="65" spans="1:7" x14ac:dyDescent="0.3">
      <c r="A65" t="s">
        <v>49</v>
      </c>
      <c r="B65" t="s">
        <v>50</v>
      </c>
      <c r="C65" t="s">
        <v>51</v>
      </c>
      <c r="D65" t="s">
        <v>52</v>
      </c>
      <c r="E65" t="s">
        <v>53</v>
      </c>
      <c r="F65" t="s">
        <v>54</v>
      </c>
      <c r="G65" t="s">
        <v>113</v>
      </c>
    </row>
    <row r="66" spans="1:7" x14ac:dyDescent="0.3">
      <c r="A66" t="s">
        <v>298</v>
      </c>
      <c r="B66">
        <v>1348</v>
      </c>
      <c r="C66">
        <v>1509</v>
      </c>
      <c r="D66">
        <v>1383</v>
      </c>
      <c r="E66">
        <v>1384</v>
      </c>
      <c r="F66">
        <v>1436</v>
      </c>
      <c r="G66">
        <v>1391</v>
      </c>
    </row>
    <row r="67" spans="1:7" x14ac:dyDescent="0.3">
      <c r="A67" t="s">
        <v>299</v>
      </c>
      <c r="B67">
        <v>79</v>
      </c>
      <c r="C67">
        <v>101</v>
      </c>
      <c r="D67">
        <v>87</v>
      </c>
      <c r="E67">
        <v>81</v>
      </c>
      <c r="F67">
        <v>78</v>
      </c>
      <c r="G67">
        <v>67</v>
      </c>
    </row>
    <row r="68" spans="1:7" x14ac:dyDescent="0.3">
      <c r="A68" t="s">
        <v>300</v>
      </c>
      <c r="B68">
        <v>1726</v>
      </c>
      <c r="C68">
        <v>1909</v>
      </c>
      <c r="D68">
        <v>1714</v>
      </c>
      <c r="E68">
        <v>1730</v>
      </c>
      <c r="F68">
        <v>1749</v>
      </c>
      <c r="G68">
        <v>1756</v>
      </c>
    </row>
    <row r="69" spans="1:7" x14ac:dyDescent="0.3">
      <c r="A69" t="s">
        <v>301</v>
      </c>
      <c r="B69" s="3">
        <v>5.8605341246290799</v>
      </c>
      <c r="C69" s="3">
        <v>6.693174287607687</v>
      </c>
      <c r="D69" s="3">
        <v>6.2906724511930596</v>
      </c>
      <c r="E69" s="3">
        <v>5.8526011560693636</v>
      </c>
      <c r="F69" s="3">
        <v>5.4317548746518103</v>
      </c>
      <c r="G69" s="3">
        <v>4.8166786484543493</v>
      </c>
    </row>
    <row r="70" spans="1:7" x14ac:dyDescent="0.3">
      <c r="A70" t="s">
        <v>302</v>
      </c>
      <c r="B70" s="3">
        <v>4.5770567786790268</v>
      </c>
      <c r="C70" s="3">
        <v>5.2907281299109483</v>
      </c>
      <c r="D70" s="3">
        <v>5.0758459743290549</v>
      </c>
      <c r="E70" s="3">
        <v>4.6820809248554909</v>
      </c>
      <c r="F70" s="3">
        <v>4.4596912521440828</v>
      </c>
      <c r="G70" s="3">
        <v>3.8154897494305238</v>
      </c>
    </row>
    <row r="71" spans="1:7" x14ac:dyDescent="0.3">
      <c r="A71" t="s">
        <v>303</v>
      </c>
      <c r="B71" s="3">
        <v>128.04154302670622</v>
      </c>
      <c r="C71" s="3">
        <v>126.50762094102055</v>
      </c>
      <c r="D71" s="3">
        <v>123.93347794649313</v>
      </c>
      <c r="E71" s="3">
        <v>125</v>
      </c>
      <c r="F71" s="3">
        <v>121.7966573816156</v>
      </c>
      <c r="G71" s="3">
        <v>126.24011502516174</v>
      </c>
    </row>
    <row r="72" spans="1:7" x14ac:dyDescent="0.3">
      <c r="A72" t="s">
        <v>304</v>
      </c>
      <c r="B72" s="3">
        <v>1805</v>
      </c>
      <c r="C72" s="3">
        <v>2010</v>
      </c>
      <c r="D72" s="3">
        <v>1801</v>
      </c>
      <c r="E72" s="3">
        <v>1811</v>
      </c>
      <c r="F72" s="3">
        <v>1827</v>
      </c>
      <c r="G72" s="3">
        <v>1823</v>
      </c>
    </row>
    <row r="73" spans="1:7" x14ac:dyDescent="0.3">
      <c r="A73" t="s">
        <v>305</v>
      </c>
      <c r="B73" s="3">
        <v>133.90207715133531</v>
      </c>
      <c r="C73" s="3">
        <v>133.20079522862821</v>
      </c>
      <c r="D73" s="3">
        <v>130.2241503976862</v>
      </c>
      <c r="E73" s="3">
        <v>130.85260115606937</v>
      </c>
      <c r="F73" s="3">
        <v>127.22841225626742</v>
      </c>
      <c r="G73" s="3">
        <v>131.05679367361611</v>
      </c>
    </row>
    <row r="74" spans="1:7" x14ac:dyDescent="0.3">
      <c r="A74" t="s">
        <v>306</v>
      </c>
      <c r="B74" s="3">
        <v>4.3767313019390581</v>
      </c>
      <c r="C74" s="3">
        <v>5.0248756218905477</v>
      </c>
      <c r="D74" s="3">
        <v>4.8306496390893949</v>
      </c>
      <c r="E74" s="3">
        <v>4.4726670347874098</v>
      </c>
      <c r="F74" s="3">
        <v>4.2692939244663384</v>
      </c>
      <c r="G74" s="3">
        <v>3.6752605595172794</v>
      </c>
    </row>
    <row r="75" spans="1:7" x14ac:dyDescent="0.3">
      <c r="A75" t="s">
        <v>307</v>
      </c>
      <c r="B75" s="3">
        <v>59.251925687584844</v>
      </c>
      <c r="C75" s="3">
        <v>75.959267782741449</v>
      </c>
      <c r="D75" s="3">
        <v>65.649625683944592</v>
      </c>
      <c r="E75" s="3">
        <v>61.355548586777196</v>
      </c>
      <c r="F75" s="3">
        <v>59.278669786649985</v>
      </c>
      <c r="G75" s="3">
        <v>51.01764982246619</v>
      </c>
    </row>
    <row r="76" spans="1:7" x14ac:dyDescent="0.3">
      <c r="A76" t="s">
        <v>308</v>
      </c>
      <c r="B76" s="3">
        <v>1294.5420726173602</v>
      </c>
      <c r="C76" s="3">
        <v>1435.705368289638</v>
      </c>
      <c r="D76" s="3">
        <v>1293.3730853135751</v>
      </c>
      <c r="E76" s="3">
        <v>1310.4333216682044</v>
      </c>
      <c r="F76" s="3">
        <v>1329.2101725237285</v>
      </c>
      <c r="G76" s="3">
        <v>1337.1192998246363</v>
      </c>
    </row>
    <row r="78" spans="1:7" x14ac:dyDescent="0.3">
      <c r="A78" s="14" t="s">
        <v>309</v>
      </c>
    </row>
    <row r="79" spans="1:7" x14ac:dyDescent="0.3">
      <c r="A79" t="s">
        <v>49</v>
      </c>
      <c r="B79" t="s">
        <v>50</v>
      </c>
      <c r="C79" t="s">
        <v>51</v>
      </c>
      <c r="D79" t="s">
        <v>52</v>
      </c>
      <c r="E79" t="s">
        <v>53</v>
      </c>
      <c r="F79" t="s">
        <v>54</v>
      </c>
      <c r="G79" t="s">
        <v>113</v>
      </c>
    </row>
    <row r="80" spans="1:7" x14ac:dyDescent="0.3">
      <c r="A80" t="s">
        <v>310</v>
      </c>
      <c r="B80">
        <v>55</v>
      </c>
      <c r="C80">
        <v>74</v>
      </c>
      <c r="D80">
        <v>64</v>
      </c>
      <c r="E80">
        <v>54</v>
      </c>
      <c r="F80">
        <v>51</v>
      </c>
      <c r="G80">
        <v>44</v>
      </c>
    </row>
    <row r="81" spans="1:7" x14ac:dyDescent="0.3">
      <c r="A81" t="s">
        <v>311</v>
      </c>
      <c r="B81">
        <v>23</v>
      </c>
      <c r="C81">
        <v>27</v>
      </c>
      <c r="D81">
        <v>23</v>
      </c>
      <c r="E81">
        <v>27</v>
      </c>
      <c r="F81">
        <v>27</v>
      </c>
      <c r="G81">
        <v>23</v>
      </c>
    </row>
    <row r="82" spans="1:7" x14ac:dyDescent="0.3">
      <c r="A82" t="s">
        <v>312</v>
      </c>
      <c r="B82">
        <v>1</v>
      </c>
      <c r="C82">
        <v>0</v>
      </c>
      <c r="D82">
        <v>0</v>
      </c>
      <c r="E82">
        <v>0</v>
      </c>
      <c r="F82">
        <v>0</v>
      </c>
      <c r="G82">
        <v>0</v>
      </c>
    </row>
    <row r="83" spans="1:7" x14ac:dyDescent="0.3">
      <c r="A83" t="s">
        <v>313</v>
      </c>
      <c r="B83">
        <v>996</v>
      </c>
      <c r="C83">
        <v>1111</v>
      </c>
      <c r="D83">
        <v>986</v>
      </c>
      <c r="E83">
        <v>957</v>
      </c>
      <c r="F83">
        <v>971</v>
      </c>
      <c r="G83">
        <v>963</v>
      </c>
    </row>
    <row r="84" spans="1:7" x14ac:dyDescent="0.3">
      <c r="A84" t="s">
        <v>314</v>
      </c>
      <c r="B84">
        <v>723</v>
      </c>
      <c r="C84">
        <v>788</v>
      </c>
      <c r="D84">
        <v>719</v>
      </c>
      <c r="E84">
        <v>733</v>
      </c>
      <c r="F84">
        <v>760</v>
      </c>
      <c r="G84">
        <v>787</v>
      </c>
    </row>
    <row r="85" spans="1:7" x14ac:dyDescent="0.3">
      <c r="A85" t="s">
        <v>312</v>
      </c>
      <c r="B85">
        <v>7</v>
      </c>
      <c r="C85">
        <v>10</v>
      </c>
      <c r="D85">
        <v>9</v>
      </c>
      <c r="E85">
        <v>40</v>
      </c>
      <c r="F85">
        <v>18</v>
      </c>
      <c r="G85">
        <v>6</v>
      </c>
    </row>
    <row r="87" spans="1:7" x14ac:dyDescent="0.3">
      <c r="A87" s="14" t="s">
        <v>315</v>
      </c>
    </row>
    <row r="88" spans="1:7" x14ac:dyDescent="0.3">
      <c r="A88" t="s">
        <v>49</v>
      </c>
      <c r="B88" t="s">
        <v>50</v>
      </c>
      <c r="C88" t="s">
        <v>51</v>
      </c>
      <c r="D88" t="s">
        <v>52</v>
      </c>
      <c r="E88" t="s">
        <v>53</v>
      </c>
      <c r="F88" t="s">
        <v>54</v>
      </c>
      <c r="G88" t="s">
        <v>113</v>
      </c>
    </row>
    <row r="89" spans="1:7" x14ac:dyDescent="0.3">
      <c r="A89" s="14" t="s">
        <v>47</v>
      </c>
    </row>
    <row r="90" spans="1:7" x14ac:dyDescent="0.3">
      <c r="A90" t="s">
        <v>264</v>
      </c>
      <c r="B90">
        <v>1</v>
      </c>
      <c r="C90">
        <v>0</v>
      </c>
      <c r="D90">
        <v>0</v>
      </c>
      <c r="E90">
        <v>1</v>
      </c>
      <c r="F90">
        <v>1</v>
      </c>
      <c r="G90">
        <v>2</v>
      </c>
    </row>
    <row r="91" spans="1:7" x14ac:dyDescent="0.3">
      <c r="A91" t="s">
        <v>265</v>
      </c>
      <c r="B91">
        <v>0</v>
      </c>
      <c r="C91">
        <v>0</v>
      </c>
      <c r="D91">
        <v>0</v>
      </c>
      <c r="E91">
        <v>1</v>
      </c>
      <c r="F91">
        <v>0</v>
      </c>
      <c r="G91">
        <v>0</v>
      </c>
    </row>
    <row r="92" spans="1:7" x14ac:dyDescent="0.3">
      <c r="A92" t="s">
        <v>266</v>
      </c>
      <c r="B92">
        <v>0</v>
      </c>
      <c r="C92">
        <v>2</v>
      </c>
      <c r="D92">
        <v>0</v>
      </c>
      <c r="E92">
        <v>1</v>
      </c>
      <c r="F92">
        <v>0</v>
      </c>
      <c r="G92">
        <v>1</v>
      </c>
    </row>
    <row r="93" spans="1:7" x14ac:dyDescent="0.3">
      <c r="A93" t="s">
        <v>267</v>
      </c>
      <c r="B93">
        <v>0</v>
      </c>
      <c r="C93">
        <v>1</v>
      </c>
      <c r="D93">
        <v>0</v>
      </c>
      <c r="E93">
        <v>2</v>
      </c>
      <c r="F93">
        <v>2</v>
      </c>
      <c r="G93">
        <v>4</v>
      </c>
    </row>
    <row r="94" spans="1:7" x14ac:dyDescent="0.3">
      <c r="A94" t="s">
        <v>192</v>
      </c>
      <c r="B94">
        <v>5</v>
      </c>
      <c r="C94">
        <v>5</v>
      </c>
      <c r="D94">
        <v>7</v>
      </c>
      <c r="E94">
        <v>1</v>
      </c>
      <c r="F94">
        <v>0</v>
      </c>
      <c r="G94">
        <v>1</v>
      </c>
    </row>
    <row r="95" spans="1:7" x14ac:dyDescent="0.3">
      <c r="A95" t="s">
        <v>193</v>
      </c>
      <c r="B95">
        <v>9</v>
      </c>
      <c r="C95">
        <v>16</v>
      </c>
      <c r="D95">
        <v>12</v>
      </c>
      <c r="E95">
        <v>14</v>
      </c>
      <c r="F95">
        <v>18</v>
      </c>
      <c r="G95">
        <v>9</v>
      </c>
    </row>
    <row r="96" spans="1:7" x14ac:dyDescent="0.3">
      <c r="A96" t="s">
        <v>194</v>
      </c>
      <c r="B96">
        <v>8</v>
      </c>
      <c r="C96">
        <v>13</v>
      </c>
      <c r="D96">
        <v>12</v>
      </c>
      <c r="E96">
        <v>9</v>
      </c>
      <c r="F96">
        <v>12</v>
      </c>
      <c r="G96">
        <v>9</v>
      </c>
    </row>
    <row r="97" spans="1:8" x14ac:dyDescent="0.3">
      <c r="A97" t="s">
        <v>195</v>
      </c>
      <c r="B97">
        <v>39</v>
      </c>
      <c r="C97">
        <v>45</v>
      </c>
      <c r="D97">
        <v>37</v>
      </c>
      <c r="E97">
        <v>34</v>
      </c>
      <c r="F97">
        <v>30</v>
      </c>
      <c r="G97">
        <v>28</v>
      </c>
    </row>
    <row r="98" spans="1:8" x14ac:dyDescent="0.3">
      <c r="A98" t="s">
        <v>316</v>
      </c>
      <c r="B98">
        <v>17</v>
      </c>
      <c r="C98">
        <v>19</v>
      </c>
      <c r="D98">
        <v>18</v>
      </c>
      <c r="E98">
        <v>18</v>
      </c>
      <c r="F98">
        <v>15</v>
      </c>
      <c r="G98">
        <v>13</v>
      </c>
    </row>
    <row r="99" spans="1:8" x14ac:dyDescent="0.3">
      <c r="A99" t="s">
        <v>317</v>
      </c>
      <c r="B99">
        <v>0</v>
      </c>
      <c r="C99">
        <v>0</v>
      </c>
      <c r="D99">
        <v>1</v>
      </c>
      <c r="E99">
        <v>0</v>
      </c>
      <c r="F99">
        <v>0</v>
      </c>
      <c r="G99">
        <v>0</v>
      </c>
    </row>
    <row r="100" spans="1:8" x14ac:dyDescent="0.3">
      <c r="A100" t="s">
        <v>26</v>
      </c>
      <c r="B100">
        <v>79</v>
      </c>
      <c r="C100">
        <v>101</v>
      </c>
      <c r="D100">
        <v>87</v>
      </c>
      <c r="E100">
        <v>81</v>
      </c>
      <c r="F100">
        <v>78</v>
      </c>
      <c r="G100">
        <v>67</v>
      </c>
    </row>
    <row r="101" spans="1:8" x14ac:dyDescent="0.3">
      <c r="A101" s="14" t="s">
        <v>318</v>
      </c>
    </row>
    <row r="102" spans="1:8" x14ac:dyDescent="0.3">
      <c r="A102" t="s">
        <v>264</v>
      </c>
      <c r="B102" s="9">
        <v>9.7030855812148264E-2</v>
      </c>
      <c r="C102" s="9">
        <v>0</v>
      </c>
      <c r="D102" s="9">
        <v>0</v>
      </c>
      <c r="E102" s="9">
        <v>9.4153979417940098E-2</v>
      </c>
      <c r="F102" s="9">
        <v>9.5407102104680674E-2</v>
      </c>
      <c r="G102" s="9">
        <v>0.19424076142378477</v>
      </c>
    </row>
    <row r="103" spans="1:8" x14ac:dyDescent="0.3">
      <c r="A103" t="s">
        <v>265</v>
      </c>
      <c r="B103" s="9">
        <v>0</v>
      </c>
      <c r="C103" s="9">
        <v>0</v>
      </c>
      <c r="D103" s="9">
        <v>0</v>
      </c>
      <c r="E103" s="9">
        <v>0.24855218353093231</v>
      </c>
      <c r="F103" s="9">
        <v>0</v>
      </c>
      <c r="G103" s="9">
        <v>0</v>
      </c>
    </row>
    <row r="104" spans="1:8" x14ac:dyDescent="0.3">
      <c r="A104" t="s">
        <v>266</v>
      </c>
      <c r="B104" s="9">
        <v>0</v>
      </c>
      <c r="C104" s="9">
        <v>0.55478502080443826</v>
      </c>
      <c r="D104" s="9">
        <v>0</v>
      </c>
      <c r="E104" s="9">
        <v>0.26875940657923025</v>
      </c>
      <c r="F104" s="9">
        <v>0</v>
      </c>
      <c r="G104" s="9">
        <v>0.25997660210581047</v>
      </c>
    </row>
    <row r="105" spans="1:8" x14ac:dyDescent="0.3">
      <c r="A105" t="s">
        <v>267</v>
      </c>
      <c r="B105" s="9">
        <v>0</v>
      </c>
      <c r="C105" s="9">
        <v>0.26932399676811203</v>
      </c>
      <c r="D105" s="9">
        <v>0</v>
      </c>
      <c r="E105" s="9">
        <v>0.57188608029280563</v>
      </c>
      <c r="F105" s="9">
        <v>0.56334854374401444</v>
      </c>
      <c r="G105" s="9">
        <v>1.1068987464371696</v>
      </c>
    </row>
    <row r="106" spans="1:8" x14ac:dyDescent="0.3">
      <c r="A106" t="s">
        <v>192</v>
      </c>
      <c r="B106" s="9">
        <v>1.0530749789385003</v>
      </c>
      <c r="C106" s="9">
        <v>1.1452130096197892</v>
      </c>
      <c r="D106" s="9">
        <v>1.756763539627566</v>
      </c>
      <c r="E106" s="9">
        <v>0.26197212616577598</v>
      </c>
      <c r="F106" s="9">
        <v>0</v>
      </c>
      <c r="G106" s="9">
        <v>0.28098569782798055</v>
      </c>
    </row>
    <row r="107" spans="1:8" x14ac:dyDescent="0.3">
      <c r="A107" t="s">
        <v>193</v>
      </c>
      <c r="B107" s="9">
        <v>0.64502257579015254</v>
      </c>
      <c r="C107" s="9">
        <v>1.1758653634158889</v>
      </c>
      <c r="D107" s="9">
        <v>0.90707061544741252</v>
      </c>
      <c r="E107" s="9">
        <v>1.1075861741600146</v>
      </c>
      <c r="F107" s="9">
        <v>1.5125796205105797</v>
      </c>
      <c r="G107" s="9">
        <v>0.81049683455958499</v>
      </c>
    </row>
    <row r="108" spans="1:8" x14ac:dyDescent="0.3">
      <c r="A108" t="s">
        <v>194</v>
      </c>
      <c r="B108" s="9">
        <v>0.4756525358225816</v>
      </c>
      <c r="C108" s="9">
        <v>0.77390165495892371</v>
      </c>
      <c r="D108" s="9">
        <v>0.71722291288132356</v>
      </c>
      <c r="E108" s="9">
        <v>0.53804903420198358</v>
      </c>
      <c r="F108" s="9">
        <v>0.7103449908839059</v>
      </c>
      <c r="G108" s="9">
        <v>0.52607582506225226</v>
      </c>
    </row>
    <row r="109" spans="1:8" x14ac:dyDescent="0.3">
      <c r="A109" t="s">
        <v>195</v>
      </c>
      <c r="B109" s="9">
        <v>0.73468465074221989</v>
      </c>
      <c r="C109" s="9">
        <v>0.84402430790006755</v>
      </c>
      <c r="D109" s="9">
        <v>0.6941343769112146</v>
      </c>
      <c r="E109" s="9">
        <v>0.63951246579078536</v>
      </c>
      <c r="F109" s="9">
        <v>0.56619477477715519</v>
      </c>
      <c r="G109" s="9">
        <v>0.53035325314897241</v>
      </c>
    </row>
    <row r="110" spans="1:8" x14ac:dyDescent="0.3">
      <c r="A110" t="s">
        <v>316</v>
      </c>
      <c r="B110" s="9">
        <v>0.7313400731340074</v>
      </c>
      <c r="C110" s="9">
        <v>0.81889492285147825</v>
      </c>
      <c r="D110" s="9">
        <v>0.76720129230795453</v>
      </c>
      <c r="E110" s="9">
        <v>0.75613413819611608</v>
      </c>
      <c r="F110" s="9">
        <v>0.62039101177502132</v>
      </c>
      <c r="G110" s="9">
        <v>0.52770020133792295</v>
      </c>
    </row>
    <row r="111" spans="1:8" x14ac:dyDescent="0.3">
      <c r="A111" t="s">
        <v>26</v>
      </c>
      <c r="B111" s="9">
        <v>0.5925192568758485</v>
      </c>
      <c r="C111" s="9">
        <v>0.75959267782741446</v>
      </c>
      <c r="D111" s="9">
        <v>0.6564962568394459</v>
      </c>
      <c r="E111" s="9">
        <v>0.61355548586777198</v>
      </c>
      <c r="F111" s="9">
        <v>0.59278669786649985</v>
      </c>
      <c r="G111" s="9">
        <v>0.51017649822466193</v>
      </c>
      <c r="H111" s="63"/>
    </row>
    <row r="112" spans="1:8" x14ac:dyDescent="0.3">
      <c r="A112" s="64"/>
      <c r="C112" s="63"/>
      <c r="D112" s="63"/>
      <c r="E112" s="63"/>
      <c r="F112" s="63"/>
      <c r="G112" s="63"/>
      <c r="H112" s="63"/>
    </row>
    <row r="113" spans="1:8" x14ac:dyDescent="0.3">
      <c r="A113" s="14" t="s">
        <v>319</v>
      </c>
      <c r="C113" s="63"/>
      <c r="D113" s="63"/>
      <c r="E113" s="63"/>
      <c r="F113" s="63"/>
      <c r="G113" s="63"/>
      <c r="H113" s="63"/>
    </row>
    <row r="114" spans="1:8" x14ac:dyDescent="0.3">
      <c r="A114" t="s">
        <v>49</v>
      </c>
      <c r="B114" t="s">
        <v>50</v>
      </c>
      <c r="C114" t="s">
        <v>51</v>
      </c>
      <c r="D114" t="s">
        <v>52</v>
      </c>
      <c r="E114" t="s">
        <v>53</v>
      </c>
      <c r="F114" t="s">
        <v>54</v>
      </c>
      <c r="G114" t="s">
        <v>113</v>
      </c>
    </row>
    <row r="115" spans="1:8" x14ac:dyDescent="0.3">
      <c r="A115" s="14" t="s">
        <v>48</v>
      </c>
    </row>
    <row r="116" spans="1:8" x14ac:dyDescent="0.3">
      <c r="A116" t="s">
        <v>264</v>
      </c>
      <c r="B116">
        <v>42</v>
      </c>
      <c r="C116" s="9">
        <v>58</v>
      </c>
      <c r="D116" s="9">
        <v>46</v>
      </c>
      <c r="E116" s="9">
        <v>37</v>
      </c>
      <c r="F116" s="9">
        <v>39</v>
      </c>
      <c r="G116" s="9">
        <v>43</v>
      </c>
    </row>
    <row r="117" spans="1:8" x14ac:dyDescent="0.3">
      <c r="A117" t="s">
        <v>265</v>
      </c>
      <c r="B117">
        <v>48</v>
      </c>
      <c r="C117" s="9">
        <v>57</v>
      </c>
      <c r="D117" s="9">
        <v>48</v>
      </c>
      <c r="E117" s="9">
        <v>48</v>
      </c>
      <c r="F117" s="9">
        <v>48</v>
      </c>
      <c r="G117" s="9">
        <v>53</v>
      </c>
    </row>
    <row r="118" spans="1:8" x14ac:dyDescent="0.3">
      <c r="A118" t="s">
        <v>266</v>
      </c>
      <c r="B118">
        <v>49</v>
      </c>
      <c r="C118" s="9">
        <v>56</v>
      </c>
      <c r="D118" s="9">
        <v>36</v>
      </c>
      <c r="E118" s="9">
        <v>34</v>
      </c>
      <c r="F118" s="9">
        <v>38</v>
      </c>
      <c r="G118" s="9">
        <v>52</v>
      </c>
    </row>
    <row r="119" spans="1:8" x14ac:dyDescent="0.3">
      <c r="A119" t="s">
        <v>267</v>
      </c>
      <c r="B119">
        <v>69</v>
      </c>
      <c r="C119" s="9">
        <v>85</v>
      </c>
      <c r="D119" s="9">
        <v>61</v>
      </c>
      <c r="E119" s="9">
        <v>44</v>
      </c>
      <c r="F119" s="9">
        <v>53</v>
      </c>
      <c r="G119" s="9">
        <v>66</v>
      </c>
    </row>
    <row r="120" spans="1:8" x14ac:dyDescent="0.3">
      <c r="A120" t="s">
        <v>192</v>
      </c>
      <c r="B120">
        <v>138</v>
      </c>
      <c r="C120" s="9">
        <v>119</v>
      </c>
      <c r="D120" s="9">
        <v>95</v>
      </c>
      <c r="E120" s="9">
        <v>100</v>
      </c>
      <c r="F120" s="9">
        <v>88</v>
      </c>
      <c r="G120" s="9">
        <v>75</v>
      </c>
    </row>
    <row r="121" spans="1:8" x14ac:dyDescent="0.3">
      <c r="A121" t="s">
        <v>193</v>
      </c>
      <c r="B121">
        <v>349</v>
      </c>
      <c r="C121" s="9">
        <v>400</v>
      </c>
      <c r="D121" s="9">
        <v>370</v>
      </c>
      <c r="E121" s="9">
        <v>317</v>
      </c>
      <c r="F121" s="9">
        <v>286</v>
      </c>
      <c r="G121" s="9">
        <v>240</v>
      </c>
    </row>
    <row r="122" spans="1:8" x14ac:dyDescent="0.3">
      <c r="A122" t="s">
        <v>194</v>
      </c>
      <c r="B122">
        <v>281</v>
      </c>
      <c r="C122" s="9">
        <v>304</v>
      </c>
      <c r="D122" s="9">
        <v>288</v>
      </c>
      <c r="E122" s="9">
        <v>294</v>
      </c>
      <c r="F122" s="9">
        <v>271</v>
      </c>
      <c r="G122" s="9">
        <v>327</v>
      </c>
    </row>
    <row r="123" spans="1:8" x14ac:dyDescent="0.3">
      <c r="A123" t="s">
        <v>195</v>
      </c>
      <c r="B123">
        <v>580</v>
      </c>
      <c r="C123" s="9">
        <v>650</v>
      </c>
      <c r="D123" s="9">
        <v>593</v>
      </c>
      <c r="E123" s="9">
        <v>653</v>
      </c>
      <c r="F123" s="9">
        <v>701</v>
      </c>
      <c r="G123" s="9">
        <v>649</v>
      </c>
    </row>
    <row r="124" spans="1:8" x14ac:dyDescent="0.3">
      <c r="A124" t="s">
        <v>316</v>
      </c>
      <c r="B124">
        <v>167</v>
      </c>
      <c r="C124" s="9">
        <v>170</v>
      </c>
      <c r="D124" s="9">
        <v>170</v>
      </c>
      <c r="E124" s="9">
        <v>188</v>
      </c>
      <c r="F124" s="9">
        <v>217</v>
      </c>
      <c r="G124" s="9">
        <v>246</v>
      </c>
    </row>
    <row r="125" spans="1:8" x14ac:dyDescent="0.3">
      <c r="A125" t="s">
        <v>317</v>
      </c>
      <c r="B125">
        <v>3</v>
      </c>
      <c r="C125" s="9">
        <v>10</v>
      </c>
      <c r="D125" s="9">
        <v>7</v>
      </c>
      <c r="E125" s="9">
        <v>15</v>
      </c>
      <c r="F125" s="9">
        <v>8</v>
      </c>
      <c r="G125" s="9">
        <v>5</v>
      </c>
    </row>
    <row r="126" spans="1:8" x14ac:dyDescent="0.3">
      <c r="A126" t="s">
        <v>26</v>
      </c>
      <c r="B126">
        <v>1726</v>
      </c>
      <c r="C126" s="9">
        <v>1909</v>
      </c>
      <c r="D126" s="9">
        <v>1714</v>
      </c>
      <c r="E126" s="9">
        <v>1730</v>
      </c>
      <c r="F126" s="9">
        <v>1749</v>
      </c>
      <c r="G126" s="9">
        <v>1756</v>
      </c>
    </row>
    <row r="127" spans="1:8" x14ac:dyDescent="0.3">
      <c r="A127" s="14" t="s">
        <v>320</v>
      </c>
    </row>
    <row r="128" spans="1:8" x14ac:dyDescent="0.3">
      <c r="A128" t="s">
        <v>264</v>
      </c>
      <c r="B128" s="9">
        <v>4.075295944110227</v>
      </c>
      <c r="C128" s="9">
        <v>5.4778995088779743</v>
      </c>
      <c r="D128" s="9">
        <v>4.3094564463847407</v>
      </c>
      <c r="E128" s="9">
        <v>3.4836972384637837</v>
      </c>
      <c r="F128" s="9">
        <v>3.720876982082546</v>
      </c>
      <c r="G128" s="9">
        <v>4.1761763706113735</v>
      </c>
    </row>
    <row r="129" spans="1:8" x14ac:dyDescent="0.3">
      <c r="A129" t="s">
        <v>265</v>
      </c>
      <c r="B129" s="9">
        <v>12.711864406779661</v>
      </c>
      <c r="C129" s="9">
        <v>15.115354017501989</v>
      </c>
      <c r="D129" s="9">
        <v>12.322542551279746</v>
      </c>
      <c r="E129" s="9">
        <v>11.93050480948475</v>
      </c>
      <c r="F129" s="9">
        <v>11.447377835014667</v>
      </c>
      <c r="G129" s="9">
        <v>12.130367115261375</v>
      </c>
    </row>
    <row r="130" spans="1:8" x14ac:dyDescent="0.3">
      <c r="A130" t="s">
        <v>266</v>
      </c>
      <c r="B130" s="9">
        <v>13.806706114398422</v>
      </c>
      <c r="C130" s="9">
        <v>15.533980582524272</v>
      </c>
      <c r="D130" s="9">
        <v>9.8454806508956665</v>
      </c>
      <c r="E130" s="9">
        <v>9.1378198236938282</v>
      </c>
      <c r="F130" s="9">
        <v>10.218075237301353</v>
      </c>
      <c r="G130" s="9">
        <v>13.518783309502144</v>
      </c>
    </row>
    <row r="131" spans="1:8" x14ac:dyDescent="0.3">
      <c r="A131" t="s">
        <v>267</v>
      </c>
      <c r="B131" s="9">
        <v>17.926734216679659</v>
      </c>
      <c r="C131" s="9">
        <v>22.892539725289524</v>
      </c>
      <c r="D131" s="9">
        <v>17.016291006471768</v>
      </c>
      <c r="E131" s="9">
        <v>12.581493766441724</v>
      </c>
      <c r="F131" s="9">
        <v>14.928736409216382</v>
      </c>
      <c r="G131" s="9">
        <v>18.2638293162133</v>
      </c>
    </row>
    <row r="132" spans="1:8" x14ac:dyDescent="0.3">
      <c r="A132" t="s">
        <v>192</v>
      </c>
      <c r="B132" s="9">
        <v>29.064869418702614</v>
      </c>
      <c r="C132" s="9">
        <v>27.256069628950986</v>
      </c>
      <c r="D132" s="9">
        <v>23.841790894945539</v>
      </c>
      <c r="E132" s="9">
        <v>26.197212616577595</v>
      </c>
      <c r="F132" s="9">
        <v>23.904598918860184</v>
      </c>
      <c r="G132" s="9">
        <v>21.073927337098542</v>
      </c>
    </row>
    <row r="133" spans="1:8" x14ac:dyDescent="0.3">
      <c r="A133" t="s">
        <v>193</v>
      </c>
      <c r="B133" s="9">
        <v>25.012542105640364</v>
      </c>
      <c r="C133" s="9">
        <v>29.396634085397224</v>
      </c>
      <c r="D133" s="9">
        <v>27.96801064296189</v>
      </c>
      <c r="E133" s="9">
        <v>25.078915514908903</v>
      </c>
      <c r="F133" s="9">
        <v>24.033209525890321</v>
      </c>
      <c r="G133" s="9">
        <v>21.613248921588934</v>
      </c>
    </row>
    <row r="134" spans="1:8" x14ac:dyDescent="0.3">
      <c r="A134" t="s">
        <v>194</v>
      </c>
      <c r="B134" s="9">
        <v>16.707295320768178</v>
      </c>
      <c r="C134" s="9">
        <v>18.097392546731754</v>
      </c>
      <c r="D134" s="9">
        <v>17.213349909151763</v>
      </c>
      <c r="E134" s="9">
        <v>17.576268450598132</v>
      </c>
      <c r="F134" s="9">
        <v>16.041957710794875</v>
      </c>
      <c r="G134" s="9">
        <v>19.114088310595168</v>
      </c>
    </row>
    <row r="135" spans="1:8" x14ac:dyDescent="0.3">
      <c r="A135" t="s">
        <v>195</v>
      </c>
      <c r="B135" s="9">
        <v>10.926079421294551</v>
      </c>
      <c r="C135" s="9">
        <v>12.191462225223198</v>
      </c>
      <c r="D135" s="9">
        <v>11.124910419144602</v>
      </c>
      <c r="E135" s="9">
        <v>12.282401181217143</v>
      </c>
      <c r="F135" s="9">
        <v>13.230084570626191</v>
      </c>
      <c r="G135" s="9">
        <v>12.292830760488682</v>
      </c>
    </row>
    <row r="136" spans="1:8" x14ac:dyDescent="0.3">
      <c r="A136" t="s">
        <v>316</v>
      </c>
      <c r="B136" s="9">
        <v>7.184340718434072</v>
      </c>
      <c r="C136" s="9">
        <v>7.3269545728816476</v>
      </c>
      <c r="D136" s="9">
        <v>7.2457899829084598</v>
      </c>
      <c r="E136" s="9">
        <v>7.8974009989372114</v>
      </c>
      <c r="F136" s="9">
        <v>8.9749899703453089</v>
      </c>
      <c r="G136" s="9">
        <v>9.9857115022406973</v>
      </c>
    </row>
    <row r="137" spans="1:8" x14ac:dyDescent="0.3">
      <c r="A137" t="s">
        <v>26</v>
      </c>
      <c r="B137" s="9">
        <v>12.945420726173602</v>
      </c>
      <c r="C137" s="9">
        <v>14.35705368289638</v>
      </c>
      <c r="D137" s="9">
        <v>12.933730853135749</v>
      </c>
      <c r="E137" s="9">
        <v>13.104333216682043</v>
      </c>
      <c r="F137" s="9">
        <v>13.292101725237286</v>
      </c>
      <c r="G137" s="9">
        <v>13.371192998246364</v>
      </c>
    </row>
    <row r="138" spans="1:8" x14ac:dyDescent="0.3">
      <c r="A138" s="64"/>
      <c r="C138" s="63"/>
      <c r="D138" s="63"/>
      <c r="E138" s="63"/>
      <c r="F138" s="63"/>
      <c r="G138" s="63"/>
      <c r="H138" s="63"/>
    </row>
    <row r="139" spans="1:8" x14ac:dyDescent="0.3">
      <c r="A139" s="14" t="s">
        <v>321</v>
      </c>
    </row>
    <row r="140" spans="1:8" x14ac:dyDescent="0.3">
      <c r="A140" t="s">
        <v>49</v>
      </c>
      <c r="B140" s="14" t="s">
        <v>50</v>
      </c>
      <c r="C140" s="14" t="s">
        <v>51</v>
      </c>
      <c r="D140" s="14" t="s">
        <v>52</v>
      </c>
      <c r="E140" s="14" t="s">
        <v>53</v>
      </c>
      <c r="F140" s="14" t="s">
        <v>54</v>
      </c>
      <c r="G140" s="14" t="s">
        <v>113</v>
      </c>
    </row>
    <row r="141" spans="1:8" x14ac:dyDescent="0.3">
      <c r="A141" s="14" t="s">
        <v>38</v>
      </c>
    </row>
    <row r="142" spans="1:8" x14ac:dyDescent="0.3">
      <c r="A142" t="s">
        <v>322</v>
      </c>
      <c r="B142">
        <v>138</v>
      </c>
      <c r="C142">
        <v>167</v>
      </c>
      <c r="D142">
        <v>167</v>
      </c>
      <c r="E142">
        <v>152</v>
      </c>
      <c r="F142">
        <v>151</v>
      </c>
      <c r="G142">
        <v>176</v>
      </c>
    </row>
    <row r="143" spans="1:8" x14ac:dyDescent="0.3">
      <c r="A143" t="s">
        <v>4</v>
      </c>
      <c r="B143">
        <v>7</v>
      </c>
      <c r="C143">
        <v>13</v>
      </c>
      <c r="D143">
        <v>4</v>
      </c>
      <c r="E143">
        <v>5</v>
      </c>
      <c r="F143">
        <v>6</v>
      </c>
      <c r="G143">
        <v>7</v>
      </c>
    </row>
    <row r="144" spans="1:8" x14ac:dyDescent="0.3">
      <c r="A144" t="s">
        <v>323</v>
      </c>
      <c r="B144">
        <v>70</v>
      </c>
      <c r="C144">
        <v>71</v>
      </c>
      <c r="D144">
        <v>57</v>
      </c>
      <c r="E144">
        <v>50</v>
      </c>
      <c r="F144">
        <v>54</v>
      </c>
      <c r="G144">
        <v>49</v>
      </c>
    </row>
    <row r="145" spans="1:7" x14ac:dyDescent="0.3">
      <c r="A145" t="s">
        <v>6</v>
      </c>
      <c r="B145">
        <v>40</v>
      </c>
      <c r="C145">
        <v>51</v>
      </c>
      <c r="D145">
        <v>40</v>
      </c>
      <c r="E145">
        <v>37</v>
      </c>
      <c r="F145">
        <v>34</v>
      </c>
      <c r="G145">
        <v>35</v>
      </c>
    </row>
    <row r="146" spans="1:7" x14ac:dyDescent="0.3">
      <c r="A146" t="s">
        <v>7</v>
      </c>
      <c r="B146">
        <v>47</v>
      </c>
      <c r="C146">
        <v>55</v>
      </c>
      <c r="D146">
        <v>46</v>
      </c>
      <c r="E146">
        <v>50</v>
      </c>
      <c r="F146">
        <v>41</v>
      </c>
      <c r="G146">
        <v>28</v>
      </c>
    </row>
    <row r="147" spans="1:7" x14ac:dyDescent="0.3">
      <c r="A147" t="s">
        <v>8</v>
      </c>
      <c r="B147">
        <v>20</v>
      </c>
      <c r="C147">
        <v>26</v>
      </c>
      <c r="D147">
        <v>17</v>
      </c>
      <c r="E147">
        <v>28</v>
      </c>
      <c r="F147">
        <v>33</v>
      </c>
      <c r="G147">
        <v>20</v>
      </c>
    </row>
    <row r="148" spans="1:7" x14ac:dyDescent="0.3">
      <c r="A148" t="s">
        <v>9</v>
      </c>
      <c r="B148">
        <v>76</v>
      </c>
      <c r="C148">
        <v>74</v>
      </c>
      <c r="D148">
        <v>70</v>
      </c>
      <c r="E148">
        <v>66</v>
      </c>
      <c r="F148">
        <v>66</v>
      </c>
      <c r="G148">
        <v>64</v>
      </c>
    </row>
    <row r="149" spans="1:7" x14ac:dyDescent="0.3">
      <c r="A149" t="s">
        <v>10</v>
      </c>
      <c r="B149">
        <v>41</v>
      </c>
      <c r="C149">
        <v>35</v>
      </c>
      <c r="D149">
        <v>41</v>
      </c>
      <c r="E149">
        <v>31</v>
      </c>
      <c r="F149">
        <v>36</v>
      </c>
      <c r="G149">
        <v>29</v>
      </c>
    </row>
    <row r="150" spans="1:7" x14ac:dyDescent="0.3">
      <c r="A150" t="s">
        <v>324</v>
      </c>
      <c r="B150">
        <v>58</v>
      </c>
      <c r="C150">
        <v>65</v>
      </c>
      <c r="D150">
        <v>45</v>
      </c>
      <c r="E150">
        <v>46</v>
      </c>
      <c r="F150">
        <v>43</v>
      </c>
      <c r="G150">
        <v>52</v>
      </c>
    </row>
    <row r="151" spans="1:7" x14ac:dyDescent="0.3">
      <c r="A151" t="s">
        <v>12</v>
      </c>
      <c r="B151">
        <v>45</v>
      </c>
      <c r="C151">
        <v>28</v>
      </c>
      <c r="D151">
        <v>27</v>
      </c>
      <c r="E151">
        <v>39</v>
      </c>
      <c r="F151">
        <v>43</v>
      </c>
      <c r="G151">
        <v>46</v>
      </c>
    </row>
    <row r="152" spans="1:7" x14ac:dyDescent="0.3">
      <c r="A152" t="s">
        <v>13</v>
      </c>
      <c r="B152">
        <v>27</v>
      </c>
      <c r="C152">
        <v>37</v>
      </c>
      <c r="D152">
        <v>34</v>
      </c>
      <c r="E152">
        <v>32</v>
      </c>
      <c r="F152">
        <v>34</v>
      </c>
      <c r="G152">
        <v>39</v>
      </c>
    </row>
    <row r="153" spans="1:7" x14ac:dyDescent="0.3">
      <c r="A153" t="s">
        <v>325</v>
      </c>
      <c r="B153">
        <v>83</v>
      </c>
      <c r="C153">
        <v>73</v>
      </c>
      <c r="D153">
        <v>69</v>
      </c>
      <c r="E153">
        <v>88</v>
      </c>
      <c r="F153">
        <v>79</v>
      </c>
      <c r="G153">
        <v>50</v>
      </c>
    </row>
    <row r="154" spans="1:7" x14ac:dyDescent="0.3">
      <c r="A154" t="s">
        <v>15</v>
      </c>
      <c r="B154">
        <v>31</v>
      </c>
      <c r="C154">
        <v>35</v>
      </c>
      <c r="D154">
        <v>34</v>
      </c>
      <c r="E154">
        <v>36</v>
      </c>
      <c r="F154">
        <v>36</v>
      </c>
      <c r="G154">
        <v>24</v>
      </c>
    </row>
    <row r="155" spans="1:7" x14ac:dyDescent="0.3">
      <c r="A155" t="s">
        <v>16</v>
      </c>
      <c r="B155">
        <v>50</v>
      </c>
      <c r="C155">
        <v>59</v>
      </c>
      <c r="D155">
        <v>45</v>
      </c>
      <c r="E155">
        <v>46</v>
      </c>
      <c r="F155">
        <v>52</v>
      </c>
      <c r="G155">
        <v>40</v>
      </c>
    </row>
    <row r="156" spans="1:7" x14ac:dyDescent="0.3">
      <c r="A156" t="s">
        <v>17</v>
      </c>
      <c r="B156">
        <v>48</v>
      </c>
      <c r="C156">
        <v>57</v>
      </c>
      <c r="D156">
        <v>38</v>
      </c>
      <c r="E156">
        <v>45</v>
      </c>
      <c r="F156">
        <v>41</v>
      </c>
      <c r="G156">
        <v>43</v>
      </c>
    </row>
    <row r="157" spans="1:7" x14ac:dyDescent="0.3">
      <c r="A157" t="s">
        <v>294</v>
      </c>
      <c r="B157">
        <v>25</v>
      </c>
      <c r="C157">
        <v>36</v>
      </c>
      <c r="D157">
        <v>32</v>
      </c>
      <c r="E157">
        <v>42</v>
      </c>
      <c r="F157">
        <v>39</v>
      </c>
      <c r="G157">
        <v>57</v>
      </c>
    </row>
    <row r="158" spans="1:7" x14ac:dyDescent="0.3">
      <c r="A158" t="s">
        <v>295</v>
      </c>
      <c r="B158">
        <v>55</v>
      </c>
      <c r="C158">
        <v>61</v>
      </c>
      <c r="D158">
        <v>35</v>
      </c>
      <c r="E158">
        <v>48</v>
      </c>
      <c r="F158">
        <v>58</v>
      </c>
      <c r="G158">
        <v>39</v>
      </c>
    </row>
    <row r="159" spans="1:7" x14ac:dyDescent="0.3">
      <c r="A159" t="s">
        <v>211</v>
      </c>
      <c r="B159">
        <v>371</v>
      </c>
      <c r="C159">
        <v>446</v>
      </c>
      <c r="D159">
        <v>441</v>
      </c>
      <c r="E159">
        <v>410</v>
      </c>
      <c r="F159">
        <v>470</v>
      </c>
      <c r="G159">
        <v>500</v>
      </c>
    </row>
    <row r="160" spans="1:7" x14ac:dyDescent="0.3">
      <c r="A160" t="s">
        <v>296</v>
      </c>
      <c r="B160">
        <v>116</v>
      </c>
      <c r="C160">
        <v>120</v>
      </c>
      <c r="D160">
        <v>141</v>
      </c>
      <c r="E160">
        <v>133</v>
      </c>
      <c r="F160">
        <v>120</v>
      </c>
      <c r="G160">
        <v>93</v>
      </c>
    </row>
    <row r="161" spans="1:7" x14ac:dyDescent="0.3">
      <c r="A161" s="14" t="s">
        <v>326</v>
      </c>
      <c r="B161" s="14"/>
      <c r="C161" s="14"/>
      <c r="D161" s="14"/>
      <c r="E161" s="14"/>
      <c r="F161" s="14"/>
      <c r="G161" s="14"/>
    </row>
    <row r="162" spans="1:7" x14ac:dyDescent="0.3">
      <c r="A162" t="s">
        <v>322</v>
      </c>
      <c r="B162">
        <v>16</v>
      </c>
      <c r="C162">
        <v>16</v>
      </c>
      <c r="D162">
        <v>12</v>
      </c>
      <c r="E162">
        <v>14</v>
      </c>
      <c r="F162">
        <v>11</v>
      </c>
      <c r="G162">
        <v>12</v>
      </c>
    </row>
    <row r="163" spans="1:7" x14ac:dyDescent="0.3">
      <c r="A163" t="s">
        <v>4</v>
      </c>
      <c r="B163">
        <v>1</v>
      </c>
      <c r="C163">
        <v>4</v>
      </c>
      <c r="D163">
        <v>0</v>
      </c>
      <c r="E163">
        <v>0</v>
      </c>
      <c r="F163">
        <v>1</v>
      </c>
      <c r="G163">
        <v>0</v>
      </c>
    </row>
    <row r="164" spans="1:7" x14ac:dyDescent="0.3">
      <c r="A164" t="s">
        <v>323</v>
      </c>
      <c r="B164">
        <v>9</v>
      </c>
      <c r="C164">
        <v>12</v>
      </c>
      <c r="D164">
        <v>10</v>
      </c>
      <c r="E164">
        <v>8</v>
      </c>
      <c r="F164">
        <v>6</v>
      </c>
      <c r="G164">
        <v>4</v>
      </c>
    </row>
    <row r="165" spans="1:7" x14ac:dyDescent="0.3">
      <c r="A165" t="s">
        <v>6</v>
      </c>
      <c r="B165">
        <v>10</v>
      </c>
      <c r="C165">
        <v>6</v>
      </c>
      <c r="D165">
        <v>5</v>
      </c>
      <c r="E165">
        <v>4</v>
      </c>
      <c r="F165">
        <v>0</v>
      </c>
      <c r="G165">
        <v>3</v>
      </c>
    </row>
    <row r="166" spans="1:7" x14ac:dyDescent="0.3">
      <c r="A166" t="s">
        <v>7</v>
      </c>
      <c r="B166">
        <v>7</v>
      </c>
      <c r="C166">
        <v>5</v>
      </c>
      <c r="D166">
        <v>3</v>
      </c>
      <c r="E166">
        <v>3</v>
      </c>
      <c r="F166">
        <v>4</v>
      </c>
      <c r="G166">
        <v>0</v>
      </c>
    </row>
    <row r="167" spans="1:7" x14ac:dyDescent="0.3">
      <c r="A167" t="s">
        <v>8</v>
      </c>
      <c r="B167">
        <v>2</v>
      </c>
      <c r="D167">
        <v>1</v>
      </c>
      <c r="E167">
        <v>5</v>
      </c>
      <c r="F167">
        <v>5</v>
      </c>
      <c r="G167">
        <v>0</v>
      </c>
    </row>
    <row r="168" spans="1:7" x14ac:dyDescent="0.3">
      <c r="A168" t="s">
        <v>9</v>
      </c>
      <c r="B168">
        <v>4</v>
      </c>
      <c r="C168">
        <v>3</v>
      </c>
      <c r="D168">
        <v>8</v>
      </c>
      <c r="E168">
        <v>6</v>
      </c>
      <c r="F168">
        <v>6</v>
      </c>
      <c r="G168">
        <v>5</v>
      </c>
    </row>
    <row r="169" spans="1:7" x14ac:dyDescent="0.3">
      <c r="A169" t="s">
        <v>10</v>
      </c>
      <c r="B169">
        <v>2</v>
      </c>
      <c r="C169">
        <v>3</v>
      </c>
      <c r="D169">
        <v>2</v>
      </c>
      <c r="E169">
        <v>3</v>
      </c>
      <c r="F169">
        <v>4</v>
      </c>
      <c r="G169">
        <v>0</v>
      </c>
    </row>
    <row r="170" spans="1:7" x14ac:dyDescent="0.3">
      <c r="A170" t="s">
        <v>324</v>
      </c>
      <c r="B170">
        <v>2</v>
      </c>
      <c r="C170">
        <v>4</v>
      </c>
      <c r="D170">
        <v>7</v>
      </c>
      <c r="E170">
        <v>4</v>
      </c>
      <c r="F170">
        <v>5</v>
      </c>
      <c r="G170">
        <v>10</v>
      </c>
    </row>
    <row r="171" spans="1:7" x14ac:dyDescent="0.3">
      <c r="A171" t="s">
        <v>12</v>
      </c>
      <c r="B171">
        <v>4</v>
      </c>
      <c r="C171">
        <v>6</v>
      </c>
      <c r="D171">
        <v>5</v>
      </c>
      <c r="E171">
        <v>1</v>
      </c>
      <c r="F171">
        <v>3</v>
      </c>
      <c r="G171">
        <v>2</v>
      </c>
    </row>
    <row r="172" spans="1:7" x14ac:dyDescent="0.3">
      <c r="A172" t="s">
        <v>13</v>
      </c>
      <c r="C172">
        <v>3</v>
      </c>
      <c r="D172">
        <v>1</v>
      </c>
      <c r="E172">
        <v>0</v>
      </c>
      <c r="F172">
        <v>3</v>
      </c>
    </row>
    <row r="173" spans="1:7" x14ac:dyDescent="0.3">
      <c r="A173" t="s">
        <v>325</v>
      </c>
      <c r="B173">
        <v>6</v>
      </c>
      <c r="C173">
        <v>5</v>
      </c>
      <c r="D173">
        <v>8</v>
      </c>
      <c r="E173">
        <v>6</v>
      </c>
      <c r="F173">
        <v>8</v>
      </c>
      <c r="G173">
        <v>5</v>
      </c>
    </row>
    <row r="174" spans="1:7" x14ac:dyDescent="0.3">
      <c r="A174" t="s">
        <v>15</v>
      </c>
      <c r="B174">
        <v>4</v>
      </c>
      <c r="C174">
        <v>3</v>
      </c>
      <c r="D174">
        <v>2</v>
      </c>
      <c r="E174">
        <v>2</v>
      </c>
      <c r="F174">
        <v>4</v>
      </c>
      <c r="G174">
        <v>1</v>
      </c>
    </row>
    <row r="175" spans="1:7" x14ac:dyDescent="0.3">
      <c r="A175" t="s">
        <v>16</v>
      </c>
      <c r="B175">
        <v>2</v>
      </c>
      <c r="C175">
        <v>6</v>
      </c>
      <c r="D175">
        <v>1</v>
      </c>
      <c r="E175">
        <v>4</v>
      </c>
      <c r="F175">
        <v>5</v>
      </c>
      <c r="G175">
        <v>4</v>
      </c>
    </row>
    <row r="176" spans="1:7" x14ac:dyDescent="0.3">
      <c r="A176" t="s">
        <v>17</v>
      </c>
      <c r="B176">
        <v>2</v>
      </c>
      <c r="C176">
        <v>5</v>
      </c>
      <c r="D176">
        <v>4</v>
      </c>
      <c r="E176">
        <v>4</v>
      </c>
      <c r="F176">
        <v>2</v>
      </c>
      <c r="G176">
        <v>2</v>
      </c>
    </row>
    <row r="177" spans="1:7" x14ac:dyDescent="0.3">
      <c r="A177" t="s">
        <v>294</v>
      </c>
      <c r="B177">
        <v>1</v>
      </c>
      <c r="C177">
        <v>2</v>
      </c>
      <c r="D177">
        <v>3</v>
      </c>
      <c r="E177">
        <v>2</v>
      </c>
      <c r="F177">
        <v>1</v>
      </c>
      <c r="G177">
        <v>2</v>
      </c>
    </row>
    <row r="178" spans="1:7" x14ac:dyDescent="0.3">
      <c r="A178" t="s">
        <v>295</v>
      </c>
      <c r="B178">
        <v>1</v>
      </c>
      <c r="C178">
        <v>2</v>
      </c>
      <c r="D178">
        <v>2</v>
      </c>
      <c r="E178">
        <v>1</v>
      </c>
      <c r="F178">
        <v>0</v>
      </c>
      <c r="G178">
        <v>1</v>
      </c>
    </row>
    <row r="179" spans="1:7" x14ac:dyDescent="0.3">
      <c r="A179" t="s">
        <v>211</v>
      </c>
      <c r="B179">
        <v>6</v>
      </c>
      <c r="C179">
        <v>12</v>
      </c>
      <c r="D179">
        <v>13</v>
      </c>
      <c r="E179">
        <v>12</v>
      </c>
      <c r="F179">
        <v>7</v>
      </c>
      <c r="G179">
        <v>12</v>
      </c>
    </row>
    <row r="180" spans="1:7" x14ac:dyDescent="0.3">
      <c r="A180" t="s">
        <v>296</v>
      </c>
      <c r="B180">
        <v>0</v>
      </c>
      <c r="C180">
        <v>4</v>
      </c>
      <c r="D180">
        <v>0</v>
      </c>
      <c r="E180">
        <v>2</v>
      </c>
      <c r="F180">
        <v>3</v>
      </c>
      <c r="G180">
        <v>4</v>
      </c>
    </row>
    <row r="181" spans="1:7" x14ac:dyDescent="0.3">
      <c r="A181" s="14" t="s">
        <v>327</v>
      </c>
      <c r="B181" s="14"/>
      <c r="C181" s="14"/>
      <c r="D181" s="14"/>
      <c r="E181" s="14"/>
      <c r="F181" s="14"/>
      <c r="G181" s="14"/>
    </row>
    <row r="182" spans="1:7" x14ac:dyDescent="0.3">
      <c r="A182" t="s">
        <v>322</v>
      </c>
      <c r="B182">
        <v>186</v>
      </c>
      <c r="C182">
        <v>210</v>
      </c>
      <c r="D182">
        <v>214</v>
      </c>
      <c r="E182">
        <v>204</v>
      </c>
      <c r="F182">
        <v>205</v>
      </c>
      <c r="G182">
        <v>235</v>
      </c>
    </row>
    <row r="183" spans="1:7" x14ac:dyDescent="0.3">
      <c r="A183" t="s">
        <v>4</v>
      </c>
      <c r="B183">
        <v>6</v>
      </c>
      <c r="C183">
        <v>16</v>
      </c>
      <c r="D183">
        <v>4</v>
      </c>
      <c r="E183">
        <v>7</v>
      </c>
      <c r="F183">
        <v>6</v>
      </c>
      <c r="G183">
        <v>9</v>
      </c>
    </row>
    <row r="184" spans="1:7" x14ac:dyDescent="0.3">
      <c r="A184" t="s">
        <v>323</v>
      </c>
      <c r="B184">
        <v>90</v>
      </c>
      <c r="C184">
        <v>95</v>
      </c>
      <c r="D184">
        <v>81</v>
      </c>
      <c r="E184">
        <v>74</v>
      </c>
      <c r="F184">
        <v>69</v>
      </c>
      <c r="G184">
        <v>97</v>
      </c>
    </row>
    <row r="185" spans="1:7" x14ac:dyDescent="0.3">
      <c r="A185" t="s">
        <v>6</v>
      </c>
      <c r="B185">
        <v>43</v>
      </c>
      <c r="C185">
        <v>68</v>
      </c>
      <c r="D185">
        <v>53</v>
      </c>
      <c r="E185">
        <v>53</v>
      </c>
      <c r="F185">
        <v>52</v>
      </c>
      <c r="G185">
        <v>47</v>
      </c>
    </row>
    <row r="186" spans="1:7" x14ac:dyDescent="0.3">
      <c r="A186" t="s">
        <v>7</v>
      </c>
      <c r="B186">
        <v>66</v>
      </c>
      <c r="C186">
        <v>69</v>
      </c>
      <c r="D186">
        <v>76</v>
      </c>
      <c r="E186">
        <v>67</v>
      </c>
      <c r="F186">
        <v>53</v>
      </c>
      <c r="G186">
        <v>39</v>
      </c>
    </row>
    <row r="187" spans="1:7" x14ac:dyDescent="0.3">
      <c r="A187" t="s">
        <v>8</v>
      </c>
      <c r="B187">
        <v>27</v>
      </c>
      <c r="C187">
        <v>36</v>
      </c>
      <c r="D187">
        <v>23</v>
      </c>
      <c r="E187">
        <v>36</v>
      </c>
      <c r="F187">
        <v>44</v>
      </c>
      <c r="G187">
        <v>25</v>
      </c>
    </row>
    <row r="188" spans="1:7" x14ac:dyDescent="0.3">
      <c r="A188" t="s">
        <v>9</v>
      </c>
      <c r="B188">
        <v>96</v>
      </c>
      <c r="C188">
        <v>96</v>
      </c>
      <c r="D188">
        <v>84</v>
      </c>
      <c r="E188">
        <v>69</v>
      </c>
      <c r="F188">
        <v>85</v>
      </c>
      <c r="G188">
        <v>70</v>
      </c>
    </row>
    <row r="189" spans="1:7" x14ac:dyDescent="0.3">
      <c r="A189" t="s">
        <v>10</v>
      </c>
      <c r="B189">
        <v>63</v>
      </c>
      <c r="C189">
        <v>55</v>
      </c>
      <c r="D189">
        <v>50</v>
      </c>
      <c r="E189">
        <v>46</v>
      </c>
      <c r="F189">
        <v>40</v>
      </c>
      <c r="G189">
        <v>43</v>
      </c>
    </row>
    <row r="190" spans="1:7" x14ac:dyDescent="0.3">
      <c r="A190" t="s">
        <v>324</v>
      </c>
      <c r="B190">
        <v>98</v>
      </c>
      <c r="C190">
        <v>82</v>
      </c>
      <c r="D190">
        <v>56</v>
      </c>
      <c r="E190">
        <v>59</v>
      </c>
      <c r="F190">
        <v>55</v>
      </c>
      <c r="G190">
        <v>71</v>
      </c>
    </row>
    <row r="191" spans="1:7" x14ac:dyDescent="0.3">
      <c r="A191" t="s">
        <v>12</v>
      </c>
      <c r="B191">
        <v>58</v>
      </c>
      <c r="C191">
        <v>44</v>
      </c>
      <c r="D191">
        <v>35</v>
      </c>
      <c r="E191">
        <v>49</v>
      </c>
      <c r="F191">
        <v>65</v>
      </c>
      <c r="G191">
        <v>70</v>
      </c>
    </row>
    <row r="192" spans="1:7" x14ac:dyDescent="0.3">
      <c r="A192" t="s">
        <v>13</v>
      </c>
      <c r="B192">
        <v>34</v>
      </c>
      <c r="C192">
        <v>52</v>
      </c>
      <c r="D192">
        <v>37</v>
      </c>
      <c r="E192">
        <v>47</v>
      </c>
      <c r="F192">
        <v>41</v>
      </c>
      <c r="G192">
        <v>51</v>
      </c>
    </row>
    <row r="193" spans="1:8" x14ac:dyDescent="0.3">
      <c r="A193" t="s">
        <v>325</v>
      </c>
      <c r="B193">
        <v>107</v>
      </c>
      <c r="C193">
        <v>110</v>
      </c>
      <c r="D193">
        <v>100</v>
      </c>
      <c r="E193">
        <v>125</v>
      </c>
      <c r="F193">
        <v>100</v>
      </c>
      <c r="G193">
        <v>65</v>
      </c>
    </row>
    <row r="194" spans="1:8" x14ac:dyDescent="0.3">
      <c r="A194" t="s">
        <v>15</v>
      </c>
      <c r="B194">
        <v>47</v>
      </c>
      <c r="C194">
        <v>60</v>
      </c>
      <c r="D194">
        <v>37</v>
      </c>
      <c r="E194">
        <v>50</v>
      </c>
      <c r="F194">
        <v>51</v>
      </c>
      <c r="G194">
        <v>32</v>
      </c>
    </row>
    <row r="195" spans="1:8" x14ac:dyDescent="0.3">
      <c r="A195" t="s">
        <v>16</v>
      </c>
      <c r="B195">
        <v>83</v>
      </c>
      <c r="C195">
        <v>86</v>
      </c>
      <c r="D195">
        <v>67</v>
      </c>
      <c r="E195">
        <v>61</v>
      </c>
      <c r="F195">
        <v>71</v>
      </c>
      <c r="G195">
        <v>57</v>
      </c>
    </row>
    <row r="196" spans="1:8" x14ac:dyDescent="0.3">
      <c r="A196" t="s">
        <v>17</v>
      </c>
      <c r="B196">
        <v>73</v>
      </c>
      <c r="C196">
        <v>72</v>
      </c>
      <c r="D196">
        <v>43</v>
      </c>
      <c r="E196">
        <v>71</v>
      </c>
      <c r="F196">
        <v>56</v>
      </c>
      <c r="G196">
        <v>54</v>
      </c>
    </row>
    <row r="197" spans="1:8" x14ac:dyDescent="0.3">
      <c r="A197" t="s">
        <v>294</v>
      </c>
      <c r="B197">
        <v>28</v>
      </c>
      <c r="C197">
        <v>41</v>
      </c>
      <c r="D197">
        <v>39</v>
      </c>
      <c r="E197">
        <v>52</v>
      </c>
      <c r="F197">
        <v>48</v>
      </c>
      <c r="G197">
        <v>62</v>
      </c>
    </row>
    <row r="198" spans="1:8" x14ac:dyDescent="0.3">
      <c r="A198" t="s">
        <v>295</v>
      </c>
      <c r="B198">
        <v>66</v>
      </c>
      <c r="C198">
        <v>62</v>
      </c>
      <c r="D198">
        <v>37</v>
      </c>
      <c r="E198">
        <v>53</v>
      </c>
      <c r="F198">
        <v>68</v>
      </c>
      <c r="G198">
        <v>56</v>
      </c>
    </row>
    <row r="199" spans="1:8" x14ac:dyDescent="0.3">
      <c r="A199" t="s">
        <v>211</v>
      </c>
      <c r="B199">
        <v>427</v>
      </c>
      <c r="C199">
        <v>521</v>
      </c>
      <c r="D199">
        <v>521</v>
      </c>
      <c r="E199">
        <v>456</v>
      </c>
      <c r="F199">
        <v>508</v>
      </c>
      <c r="G199">
        <v>579</v>
      </c>
    </row>
    <row r="200" spans="1:8" x14ac:dyDescent="0.3">
      <c r="A200" t="s">
        <v>296</v>
      </c>
      <c r="B200">
        <v>128</v>
      </c>
      <c r="C200">
        <v>134</v>
      </c>
      <c r="D200">
        <v>157</v>
      </c>
      <c r="E200">
        <v>151</v>
      </c>
      <c r="F200">
        <v>132</v>
      </c>
      <c r="G200">
        <v>94</v>
      </c>
    </row>
    <row r="202" spans="1:8" x14ac:dyDescent="0.3">
      <c r="A202" s="14" t="s">
        <v>328</v>
      </c>
    </row>
    <row r="203" spans="1:8" x14ac:dyDescent="0.3">
      <c r="A203" t="s">
        <v>49</v>
      </c>
      <c r="B203" t="s">
        <v>50</v>
      </c>
      <c r="C203" t="s">
        <v>51</v>
      </c>
      <c r="D203" t="s">
        <v>52</v>
      </c>
      <c r="E203" t="s">
        <v>53</v>
      </c>
      <c r="F203" t="s">
        <v>54</v>
      </c>
      <c r="G203" t="s">
        <v>113</v>
      </c>
      <c r="H203" s="63"/>
    </row>
    <row r="204" spans="1:8" x14ac:dyDescent="0.3">
      <c r="A204" s="14" t="s">
        <v>38</v>
      </c>
      <c r="H204" s="63"/>
    </row>
    <row r="205" spans="1:8" x14ac:dyDescent="0.3">
      <c r="A205" t="s">
        <v>329</v>
      </c>
      <c r="B205">
        <v>567</v>
      </c>
      <c r="C205">
        <v>632</v>
      </c>
      <c r="D205">
        <v>510</v>
      </c>
      <c r="E205">
        <v>535</v>
      </c>
      <c r="F205">
        <v>523</v>
      </c>
      <c r="G205">
        <v>464</v>
      </c>
      <c r="H205" s="63"/>
    </row>
    <row r="206" spans="1:8" x14ac:dyDescent="0.3">
      <c r="A206" t="s">
        <v>330</v>
      </c>
      <c r="B206">
        <v>781</v>
      </c>
      <c r="C206">
        <v>877</v>
      </c>
      <c r="D206">
        <v>873</v>
      </c>
      <c r="E206">
        <v>849</v>
      </c>
      <c r="F206">
        <v>913</v>
      </c>
      <c r="G206">
        <v>927</v>
      </c>
      <c r="H206" s="63"/>
    </row>
    <row r="207" spans="1:8" x14ac:dyDescent="0.3">
      <c r="A207" t="s">
        <v>331</v>
      </c>
      <c r="B207" s="6">
        <v>57.93768545994066</v>
      </c>
      <c r="C207" s="6">
        <v>58.117958913187536</v>
      </c>
      <c r="D207" s="6">
        <v>63.123644251626899</v>
      </c>
      <c r="E207" s="6">
        <v>61.343930635838149</v>
      </c>
      <c r="F207" s="6">
        <v>63.579387186629518</v>
      </c>
      <c r="G207" s="6">
        <v>66.642703091301229</v>
      </c>
      <c r="H207" s="63"/>
    </row>
    <row r="208" spans="1:8" x14ac:dyDescent="0.3">
      <c r="A208" s="14" t="s">
        <v>326</v>
      </c>
      <c r="H208" s="63"/>
    </row>
    <row r="209" spans="1:8" x14ac:dyDescent="0.3">
      <c r="A209" t="s">
        <v>329</v>
      </c>
      <c r="B209">
        <v>65</v>
      </c>
      <c r="C209">
        <v>76</v>
      </c>
      <c r="D209">
        <v>58</v>
      </c>
      <c r="E209">
        <v>51</v>
      </c>
      <c r="F209">
        <v>56</v>
      </c>
      <c r="G209">
        <v>43</v>
      </c>
      <c r="H209" s="63"/>
    </row>
    <row r="210" spans="1:8" x14ac:dyDescent="0.3">
      <c r="A210" t="s">
        <v>330</v>
      </c>
      <c r="B210">
        <v>14</v>
      </c>
      <c r="C210">
        <v>25</v>
      </c>
      <c r="D210">
        <v>29</v>
      </c>
      <c r="E210">
        <v>30</v>
      </c>
      <c r="F210">
        <v>22</v>
      </c>
      <c r="G210">
        <v>24</v>
      </c>
      <c r="H210" s="63"/>
    </row>
    <row r="211" spans="1:8" x14ac:dyDescent="0.3">
      <c r="A211" t="s">
        <v>331</v>
      </c>
      <c r="B211" s="6">
        <v>17.721518987341771</v>
      </c>
      <c r="C211" s="6">
        <v>24.752475247524753</v>
      </c>
      <c r="D211" s="6">
        <v>33.333333333333329</v>
      </c>
      <c r="E211" s="6">
        <v>37.037037037037038</v>
      </c>
      <c r="F211" s="6">
        <v>28.205128205128204</v>
      </c>
      <c r="G211" s="6">
        <v>35.820895522388057</v>
      </c>
      <c r="H211" s="63"/>
    </row>
    <row r="212" spans="1:8" x14ac:dyDescent="0.3">
      <c r="A212" s="14" t="s">
        <v>327</v>
      </c>
      <c r="H212" s="63"/>
    </row>
    <row r="213" spans="1:8" x14ac:dyDescent="0.3">
      <c r="A213" t="s">
        <v>329</v>
      </c>
      <c r="B213">
        <v>826</v>
      </c>
      <c r="C213">
        <v>904</v>
      </c>
      <c r="D213">
        <v>713</v>
      </c>
      <c r="E213">
        <v>775</v>
      </c>
      <c r="F213">
        <v>726</v>
      </c>
      <c r="G213">
        <v>673</v>
      </c>
      <c r="H213" s="63"/>
    </row>
    <row r="214" spans="1:8" x14ac:dyDescent="0.3">
      <c r="A214" t="s">
        <v>330</v>
      </c>
      <c r="B214">
        <v>900</v>
      </c>
      <c r="C214">
        <v>1005</v>
      </c>
      <c r="D214">
        <v>1001</v>
      </c>
      <c r="E214">
        <v>955</v>
      </c>
      <c r="F214">
        <v>1023</v>
      </c>
      <c r="G214">
        <v>1083</v>
      </c>
      <c r="H214" s="63"/>
    </row>
    <row r="215" spans="1:8" x14ac:dyDescent="0.3">
      <c r="A215" t="s">
        <v>331</v>
      </c>
      <c r="B215" s="6">
        <v>52.143684820393979</v>
      </c>
      <c r="C215" s="6">
        <v>52.645364064955466</v>
      </c>
      <c r="D215" s="6">
        <v>58.401400233372222</v>
      </c>
      <c r="E215" s="6">
        <v>55.202312138728324</v>
      </c>
      <c r="F215" s="6">
        <v>58.490566037735846</v>
      </c>
      <c r="G215" s="6">
        <v>61.674259681093389</v>
      </c>
      <c r="H215" s="63"/>
    </row>
    <row r="216" spans="1:8" x14ac:dyDescent="0.3">
      <c r="B216" s="6"/>
      <c r="C216" s="6"/>
      <c r="D216" s="6"/>
      <c r="E216" s="6"/>
      <c r="F216" s="6"/>
      <c r="G216" s="6"/>
      <c r="H216" s="63"/>
    </row>
    <row r="217" spans="1:8" x14ac:dyDescent="0.3">
      <c r="A217" s="14" t="s">
        <v>332</v>
      </c>
      <c r="B217" s="6"/>
      <c r="C217" s="6"/>
      <c r="D217" s="6"/>
      <c r="E217" s="6"/>
      <c r="F217" s="6"/>
      <c r="G217" s="6"/>
      <c r="H217" s="63"/>
    </row>
    <row r="218" spans="1:8" x14ac:dyDescent="0.3">
      <c r="A218" t="s">
        <v>49</v>
      </c>
      <c r="B218" t="s">
        <v>50</v>
      </c>
      <c r="C218" t="s">
        <v>51</v>
      </c>
      <c r="D218" t="s">
        <v>52</v>
      </c>
      <c r="E218" t="s">
        <v>53</v>
      </c>
      <c r="F218" t="s">
        <v>54</v>
      </c>
      <c r="G218" t="s">
        <v>113</v>
      </c>
      <c r="H218" s="63"/>
    </row>
    <row r="219" spans="1:8" x14ac:dyDescent="0.3">
      <c r="A219" s="14" t="s">
        <v>38</v>
      </c>
      <c r="H219" s="63"/>
    </row>
    <row r="220" spans="1:8" x14ac:dyDescent="0.3">
      <c r="A220" t="s">
        <v>39</v>
      </c>
      <c r="B220">
        <v>223</v>
      </c>
      <c r="C220">
        <v>238</v>
      </c>
      <c r="D220">
        <v>206</v>
      </c>
      <c r="E220">
        <v>210</v>
      </c>
      <c r="F220">
        <v>181</v>
      </c>
      <c r="G220">
        <v>162</v>
      </c>
      <c r="H220" s="63"/>
    </row>
    <row r="221" spans="1:8" x14ac:dyDescent="0.3">
      <c r="A221" t="s">
        <v>40</v>
      </c>
      <c r="B221">
        <v>131</v>
      </c>
      <c r="C221">
        <v>159</v>
      </c>
      <c r="D221">
        <v>125</v>
      </c>
      <c r="E221">
        <v>115</v>
      </c>
      <c r="F221">
        <v>144</v>
      </c>
      <c r="G221">
        <v>133</v>
      </c>
      <c r="H221" s="63"/>
    </row>
    <row r="222" spans="1:8" x14ac:dyDescent="0.3">
      <c r="A222" t="s">
        <v>41</v>
      </c>
      <c r="B222">
        <v>184</v>
      </c>
      <c r="C222">
        <v>213</v>
      </c>
      <c r="D222">
        <v>215</v>
      </c>
      <c r="E222">
        <v>220</v>
      </c>
      <c r="F222">
        <v>224</v>
      </c>
      <c r="G222">
        <v>186</v>
      </c>
      <c r="H222" s="63"/>
    </row>
    <row r="223" spans="1:8" x14ac:dyDescent="0.3">
      <c r="A223" t="s">
        <v>42</v>
      </c>
      <c r="B223">
        <v>36</v>
      </c>
      <c r="C223">
        <v>21</v>
      </c>
      <c r="D223">
        <v>22</v>
      </c>
      <c r="E223">
        <v>41</v>
      </c>
      <c r="F223">
        <v>33</v>
      </c>
      <c r="G223">
        <v>26</v>
      </c>
      <c r="H223" s="63"/>
    </row>
    <row r="224" spans="1:8" x14ac:dyDescent="0.3">
      <c r="A224" t="s">
        <v>43</v>
      </c>
      <c r="B224">
        <v>717</v>
      </c>
      <c r="C224">
        <v>831</v>
      </c>
      <c r="D224">
        <v>763</v>
      </c>
      <c r="E224">
        <v>738</v>
      </c>
      <c r="F224">
        <v>785</v>
      </c>
      <c r="G224">
        <v>791</v>
      </c>
      <c r="H224" s="63"/>
    </row>
    <row r="225" spans="1:8" x14ac:dyDescent="0.3">
      <c r="A225" t="s">
        <v>333</v>
      </c>
      <c r="B225">
        <v>0</v>
      </c>
      <c r="C225">
        <v>0</v>
      </c>
      <c r="D225">
        <v>4</v>
      </c>
      <c r="E225">
        <v>8</v>
      </c>
      <c r="F225">
        <v>5</v>
      </c>
      <c r="G225">
        <v>2</v>
      </c>
      <c r="H225" s="63"/>
    </row>
    <row r="226" spans="1:8" x14ac:dyDescent="0.3">
      <c r="A226" t="s">
        <v>44</v>
      </c>
      <c r="B226">
        <v>12</v>
      </c>
      <c r="C226">
        <v>15</v>
      </c>
      <c r="D226">
        <v>11</v>
      </c>
      <c r="E226">
        <v>20</v>
      </c>
      <c r="F226">
        <v>23</v>
      </c>
      <c r="G226">
        <v>33</v>
      </c>
      <c r="H226" s="63"/>
    </row>
    <row r="227" spans="1:8" x14ac:dyDescent="0.3">
      <c r="A227" t="s">
        <v>334</v>
      </c>
      <c r="B227">
        <v>1</v>
      </c>
      <c r="C227">
        <v>1</v>
      </c>
      <c r="D227">
        <v>3</v>
      </c>
      <c r="E227">
        <v>0</v>
      </c>
      <c r="F227">
        <v>1</v>
      </c>
      <c r="G227">
        <v>4</v>
      </c>
      <c r="H227" s="63"/>
    </row>
    <row r="228" spans="1:8" x14ac:dyDescent="0.3">
      <c r="A228" t="s">
        <v>335</v>
      </c>
      <c r="B228">
        <v>4</v>
      </c>
      <c r="C228">
        <v>1</v>
      </c>
      <c r="D228">
        <v>2</v>
      </c>
      <c r="E228">
        <v>1</v>
      </c>
      <c r="F228">
        <v>3</v>
      </c>
      <c r="G228">
        <v>1</v>
      </c>
      <c r="H228" s="63"/>
    </row>
    <row r="229" spans="1:8" x14ac:dyDescent="0.3">
      <c r="A229" t="s">
        <v>166</v>
      </c>
      <c r="B229">
        <v>40</v>
      </c>
      <c r="C229">
        <v>29</v>
      </c>
      <c r="D229">
        <v>32</v>
      </c>
      <c r="E229">
        <v>31</v>
      </c>
      <c r="F229">
        <v>36</v>
      </c>
      <c r="G229">
        <v>41</v>
      </c>
      <c r="H229" s="63"/>
    </row>
    <row r="230" spans="1:8" x14ac:dyDescent="0.3">
      <c r="A230" t="s">
        <v>336</v>
      </c>
      <c r="B230">
        <v>0</v>
      </c>
      <c r="C230">
        <v>1</v>
      </c>
      <c r="D230">
        <v>0</v>
      </c>
      <c r="E230">
        <v>0</v>
      </c>
      <c r="F230">
        <v>1</v>
      </c>
      <c r="G230">
        <v>12</v>
      </c>
      <c r="H230" s="63"/>
    </row>
    <row r="231" spans="1:8" x14ac:dyDescent="0.3">
      <c r="A231" s="14" t="s">
        <v>326</v>
      </c>
      <c r="H231" s="63"/>
    </row>
    <row r="232" spans="1:8" x14ac:dyDescent="0.3">
      <c r="A232" t="s">
        <v>39</v>
      </c>
      <c r="B232">
        <v>39</v>
      </c>
      <c r="C232">
        <v>33</v>
      </c>
      <c r="D232">
        <v>27</v>
      </c>
      <c r="E232">
        <v>32</v>
      </c>
      <c r="F232">
        <v>21</v>
      </c>
      <c r="G232">
        <v>21</v>
      </c>
      <c r="H232" s="63"/>
    </row>
    <row r="233" spans="1:8" x14ac:dyDescent="0.3">
      <c r="A233" t="s">
        <v>40</v>
      </c>
      <c r="B233">
        <v>10</v>
      </c>
      <c r="C233">
        <v>22</v>
      </c>
      <c r="D233">
        <v>13</v>
      </c>
      <c r="E233">
        <v>13</v>
      </c>
      <c r="F233">
        <v>12</v>
      </c>
      <c r="G233">
        <v>8</v>
      </c>
      <c r="H233" s="63"/>
    </row>
    <row r="234" spans="1:8" x14ac:dyDescent="0.3">
      <c r="A234" t="s">
        <v>41</v>
      </c>
      <c r="B234">
        <v>14</v>
      </c>
      <c r="C234">
        <v>19</v>
      </c>
      <c r="D234">
        <v>25</v>
      </c>
      <c r="E234">
        <v>11</v>
      </c>
      <c r="F234">
        <v>25</v>
      </c>
      <c r="G234">
        <v>15</v>
      </c>
      <c r="H234" s="63"/>
    </row>
    <row r="235" spans="1:8" x14ac:dyDescent="0.3">
      <c r="A235" t="s">
        <v>42</v>
      </c>
      <c r="B235">
        <v>1</v>
      </c>
      <c r="C235">
        <v>1</v>
      </c>
      <c r="D235">
        <v>0</v>
      </c>
      <c r="E235">
        <v>2</v>
      </c>
      <c r="F235">
        <v>3</v>
      </c>
      <c r="G235">
        <v>1</v>
      </c>
      <c r="H235" s="63"/>
    </row>
    <row r="236" spans="1:8" x14ac:dyDescent="0.3">
      <c r="A236" t="s">
        <v>43</v>
      </c>
      <c r="B236">
        <v>12</v>
      </c>
      <c r="C236">
        <v>26</v>
      </c>
      <c r="D236">
        <v>22</v>
      </c>
      <c r="E236">
        <v>22</v>
      </c>
      <c r="F236">
        <v>17</v>
      </c>
      <c r="G236">
        <v>19</v>
      </c>
      <c r="H236" s="63"/>
    </row>
    <row r="237" spans="1:8" x14ac:dyDescent="0.3">
      <c r="A237" t="s">
        <v>333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 s="63"/>
    </row>
    <row r="238" spans="1:8" x14ac:dyDescent="0.3">
      <c r="A238" t="s">
        <v>44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1</v>
      </c>
      <c r="H238" s="63"/>
    </row>
    <row r="239" spans="1:8" x14ac:dyDescent="0.3">
      <c r="A239" t="s">
        <v>334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1</v>
      </c>
      <c r="H239" s="63"/>
    </row>
    <row r="240" spans="1:8" x14ac:dyDescent="0.3">
      <c r="A240" t="s">
        <v>335</v>
      </c>
      <c r="B240">
        <v>1</v>
      </c>
      <c r="C240">
        <v>0</v>
      </c>
      <c r="D240">
        <v>0</v>
      </c>
      <c r="E240">
        <v>0</v>
      </c>
      <c r="F240">
        <v>0</v>
      </c>
      <c r="G240">
        <v>0</v>
      </c>
      <c r="H240" s="63"/>
    </row>
    <row r="241" spans="1:8" x14ac:dyDescent="0.3">
      <c r="A241" t="s">
        <v>166</v>
      </c>
      <c r="B241">
        <v>2</v>
      </c>
      <c r="C241">
        <v>0</v>
      </c>
      <c r="D241">
        <v>0</v>
      </c>
      <c r="E241">
        <v>1</v>
      </c>
      <c r="F241">
        <v>0</v>
      </c>
      <c r="G241">
        <v>0</v>
      </c>
      <c r="H241" s="63"/>
    </row>
    <row r="242" spans="1:8" x14ac:dyDescent="0.3">
      <c r="A242" t="s">
        <v>336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1</v>
      </c>
      <c r="H242" s="63"/>
    </row>
    <row r="243" spans="1:8" x14ac:dyDescent="0.3">
      <c r="A243" s="14" t="s">
        <v>327</v>
      </c>
      <c r="H243" s="63"/>
    </row>
    <row r="244" spans="1:8" x14ac:dyDescent="0.3">
      <c r="A244" t="s">
        <v>39</v>
      </c>
      <c r="B244">
        <v>337</v>
      </c>
      <c r="C244">
        <v>339</v>
      </c>
      <c r="D244">
        <v>323</v>
      </c>
      <c r="E244">
        <v>323</v>
      </c>
      <c r="F244">
        <v>265</v>
      </c>
      <c r="G244">
        <v>261</v>
      </c>
      <c r="H244" s="63"/>
    </row>
    <row r="245" spans="1:8" x14ac:dyDescent="0.3">
      <c r="A245" t="s">
        <v>40</v>
      </c>
      <c r="B245">
        <v>207</v>
      </c>
      <c r="C245">
        <v>242</v>
      </c>
      <c r="D245">
        <v>160</v>
      </c>
      <c r="E245">
        <v>155</v>
      </c>
      <c r="F245">
        <v>212</v>
      </c>
      <c r="G245">
        <v>207</v>
      </c>
      <c r="H245" s="63"/>
    </row>
    <row r="246" spans="1:8" x14ac:dyDescent="0.3">
      <c r="A246" t="s">
        <v>41</v>
      </c>
      <c r="B246">
        <v>250</v>
      </c>
      <c r="C246">
        <v>287</v>
      </c>
      <c r="D246">
        <v>263</v>
      </c>
      <c r="E246">
        <v>301</v>
      </c>
      <c r="F246">
        <v>275</v>
      </c>
      <c r="G246">
        <v>235</v>
      </c>
      <c r="H246" s="63"/>
    </row>
    <row r="247" spans="1:8" x14ac:dyDescent="0.3">
      <c r="A247" t="s">
        <v>42</v>
      </c>
      <c r="B247">
        <v>50</v>
      </c>
      <c r="C247">
        <v>34</v>
      </c>
      <c r="D247">
        <v>24</v>
      </c>
      <c r="E247">
        <v>58</v>
      </c>
      <c r="F247">
        <v>50</v>
      </c>
      <c r="G247">
        <v>39</v>
      </c>
      <c r="H247" s="63"/>
    </row>
    <row r="248" spans="1:8" x14ac:dyDescent="0.3">
      <c r="A248" t="s">
        <v>43</v>
      </c>
      <c r="B248">
        <v>823</v>
      </c>
      <c r="C248">
        <v>952</v>
      </c>
      <c r="D248">
        <v>879</v>
      </c>
      <c r="E248">
        <v>828</v>
      </c>
      <c r="F248">
        <v>870</v>
      </c>
      <c r="G248">
        <v>929</v>
      </c>
      <c r="H248" s="63"/>
    </row>
    <row r="249" spans="1:8" x14ac:dyDescent="0.3">
      <c r="A249" t="s">
        <v>333</v>
      </c>
      <c r="B249">
        <v>0</v>
      </c>
      <c r="C249">
        <v>0</v>
      </c>
      <c r="D249">
        <v>5</v>
      </c>
      <c r="E249">
        <v>9</v>
      </c>
      <c r="F249">
        <v>9</v>
      </c>
      <c r="G249">
        <v>3</v>
      </c>
      <c r="H249" s="63"/>
    </row>
    <row r="250" spans="1:8" x14ac:dyDescent="0.3">
      <c r="A250" t="s">
        <v>44</v>
      </c>
      <c r="B250">
        <v>12</v>
      </c>
      <c r="C250">
        <v>20</v>
      </c>
      <c r="D250">
        <v>13</v>
      </c>
      <c r="E250">
        <v>24</v>
      </c>
      <c r="F250">
        <v>23</v>
      </c>
      <c r="G250">
        <v>33</v>
      </c>
      <c r="H250" s="63"/>
    </row>
    <row r="251" spans="1:8" x14ac:dyDescent="0.3">
      <c r="A251" t="s">
        <v>334</v>
      </c>
      <c r="B251">
        <v>1</v>
      </c>
      <c r="C251">
        <v>1</v>
      </c>
      <c r="D251">
        <v>3</v>
      </c>
      <c r="E251">
        <v>0</v>
      </c>
      <c r="F251">
        <v>1</v>
      </c>
      <c r="G251">
        <v>4</v>
      </c>
      <c r="H251" s="63"/>
    </row>
    <row r="252" spans="1:8" x14ac:dyDescent="0.3">
      <c r="A252" t="s">
        <v>335</v>
      </c>
      <c r="B252">
        <v>5</v>
      </c>
      <c r="C252">
        <v>1</v>
      </c>
      <c r="D252">
        <v>9</v>
      </c>
      <c r="E252">
        <v>1</v>
      </c>
      <c r="F252">
        <v>3</v>
      </c>
      <c r="G252">
        <v>1</v>
      </c>
      <c r="H252" s="63"/>
    </row>
    <row r="253" spans="1:8" x14ac:dyDescent="0.3">
      <c r="A253" t="s">
        <v>166</v>
      </c>
      <c r="B253">
        <v>41</v>
      </c>
      <c r="C253">
        <v>32</v>
      </c>
      <c r="D253">
        <v>35</v>
      </c>
      <c r="E253">
        <v>31</v>
      </c>
      <c r="F253">
        <v>40</v>
      </c>
      <c r="G253">
        <v>43</v>
      </c>
      <c r="H253" s="63"/>
    </row>
    <row r="254" spans="1:8" x14ac:dyDescent="0.3">
      <c r="A254" t="s">
        <v>336</v>
      </c>
      <c r="B254">
        <v>0</v>
      </c>
      <c r="C254">
        <v>1</v>
      </c>
      <c r="D254">
        <v>0</v>
      </c>
      <c r="E254">
        <v>0</v>
      </c>
      <c r="F254">
        <v>1</v>
      </c>
      <c r="G254">
        <v>1</v>
      </c>
      <c r="H254" s="63"/>
    </row>
    <row r="255" spans="1:8" x14ac:dyDescent="0.3">
      <c r="H255" s="63"/>
    </row>
    <row r="256" spans="1:8" x14ac:dyDescent="0.3">
      <c r="A256" s="14" t="s">
        <v>337</v>
      </c>
      <c r="H256" s="63"/>
    </row>
    <row r="257" spans="1:8" x14ac:dyDescent="0.3">
      <c r="A257" t="s">
        <v>49</v>
      </c>
      <c r="B257" t="s">
        <v>50</v>
      </c>
      <c r="C257" t="s">
        <v>51</v>
      </c>
      <c r="D257" t="s">
        <v>52</v>
      </c>
      <c r="E257" t="s">
        <v>53</v>
      </c>
      <c r="F257" t="s">
        <v>54</v>
      </c>
      <c r="G257" t="s">
        <v>113</v>
      </c>
      <c r="H257" s="63"/>
    </row>
    <row r="258" spans="1:8" x14ac:dyDescent="0.3">
      <c r="A258" t="s">
        <v>38</v>
      </c>
      <c r="B258">
        <v>434</v>
      </c>
      <c r="C258">
        <v>483</v>
      </c>
      <c r="D258">
        <v>434</v>
      </c>
      <c r="E258">
        <v>502</v>
      </c>
      <c r="F258">
        <v>533</v>
      </c>
      <c r="G258">
        <v>522</v>
      </c>
      <c r="H258" s="63"/>
    </row>
    <row r="259" spans="1:8" x14ac:dyDescent="0.3">
      <c r="A259" t="s">
        <v>326</v>
      </c>
      <c r="B259">
        <v>12</v>
      </c>
      <c r="C259">
        <v>19</v>
      </c>
      <c r="D259">
        <v>16</v>
      </c>
      <c r="E259">
        <v>16</v>
      </c>
      <c r="F259">
        <v>8</v>
      </c>
      <c r="G259">
        <v>13</v>
      </c>
      <c r="H259" s="63"/>
    </row>
    <row r="260" spans="1:8" x14ac:dyDescent="0.3">
      <c r="A260" t="s">
        <v>327</v>
      </c>
      <c r="B260">
        <v>551</v>
      </c>
      <c r="C260">
        <v>594</v>
      </c>
      <c r="D260">
        <v>531</v>
      </c>
      <c r="E260">
        <v>607</v>
      </c>
      <c r="F260">
        <v>683</v>
      </c>
      <c r="G260">
        <v>718</v>
      </c>
      <c r="H260" s="63"/>
    </row>
    <row r="261" spans="1:8" x14ac:dyDescent="0.3">
      <c r="A261" s="14" t="s">
        <v>338</v>
      </c>
      <c r="H261" s="63"/>
    </row>
    <row r="262" spans="1:8" x14ac:dyDescent="0.3">
      <c r="A262" t="s">
        <v>38</v>
      </c>
      <c r="B262">
        <v>87</v>
      </c>
      <c r="C262">
        <v>107</v>
      </c>
      <c r="D262">
        <v>107</v>
      </c>
      <c r="E262">
        <v>110</v>
      </c>
      <c r="F262">
        <v>120</v>
      </c>
      <c r="G262">
        <v>111</v>
      </c>
      <c r="H262" s="63"/>
    </row>
    <row r="263" spans="1:8" x14ac:dyDescent="0.3">
      <c r="A263" t="s">
        <v>326</v>
      </c>
      <c r="B263">
        <v>1</v>
      </c>
      <c r="C263">
        <v>2</v>
      </c>
      <c r="D263">
        <v>3</v>
      </c>
      <c r="E263">
        <v>2</v>
      </c>
      <c r="F263">
        <v>0</v>
      </c>
      <c r="G263">
        <v>3</v>
      </c>
      <c r="H263" s="63"/>
    </row>
    <row r="264" spans="1:8" x14ac:dyDescent="0.3">
      <c r="A264" t="s">
        <v>327</v>
      </c>
      <c r="B264">
        <v>106</v>
      </c>
      <c r="C264">
        <v>123</v>
      </c>
      <c r="D264">
        <v>133</v>
      </c>
      <c r="E264">
        <v>131</v>
      </c>
      <c r="F264">
        <v>143</v>
      </c>
      <c r="G264">
        <v>153</v>
      </c>
      <c r="H264" s="63"/>
    </row>
    <row r="265" spans="1:8" x14ac:dyDescent="0.3">
      <c r="H265" s="63"/>
    </row>
    <row r="266" spans="1:8" x14ac:dyDescent="0.3">
      <c r="A266" s="14" t="s">
        <v>339</v>
      </c>
      <c r="H266" s="63"/>
    </row>
    <row r="267" spans="1:8" x14ac:dyDescent="0.3">
      <c r="A267" t="s">
        <v>49</v>
      </c>
      <c r="B267" t="s">
        <v>50</v>
      </c>
      <c r="C267" t="s">
        <v>51</v>
      </c>
      <c r="D267" t="s">
        <v>52</v>
      </c>
      <c r="E267" t="s">
        <v>53</v>
      </c>
      <c r="F267" t="s">
        <v>54</v>
      </c>
      <c r="G267" t="s">
        <v>113</v>
      </c>
      <c r="H267" s="63"/>
    </row>
    <row r="268" spans="1:8" x14ac:dyDescent="0.3">
      <c r="A268" s="14" t="s">
        <v>38</v>
      </c>
      <c r="H268" s="63"/>
    </row>
    <row r="269" spans="1:8" x14ac:dyDescent="0.3">
      <c r="A269" t="s">
        <v>340</v>
      </c>
      <c r="B269">
        <v>117</v>
      </c>
      <c r="C269">
        <v>127</v>
      </c>
      <c r="D269">
        <v>133</v>
      </c>
      <c r="E269">
        <v>145</v>
      </c>
      <c r="F269">
        <v>139</v>
      </c>
      <c r="G269">
        <v>170</v>
      </c>
      <c r="H269" s="63"/>
    </row>
    <row r="270" spans="1:8" x14ac:dyDescent="0.3">
      <c r="A270" t="s">
        <v>341</v>
      </c>
      <c r="B270">
        <v>32</v>
      </c>
      <c r="C270">
        <v>54</v>
      </c>
      <c r="D270">
        <v>40</v>
      </c>
      <c r="E270">
        <v>48</v>
      </c>
      <c r="F270">
        <v>48</v>
      </c>
      <c r="G270">
        <v>56</v>
      </c>
      <c r="H270" s="63"/>
    </row>
    <row r="271" spans="1:8" x14ac:dyDescent="0.3">
      <c r="A271" t="s">
        <v>342</v>
      </c>
      <c r="B271">
        <v>13</v>
      </c>
      <c r="C271">
        <v>20</v>
      </c>
      <c r="D271">
        <v>6</v>
      </c>
      <c r="E271">
        <v>19</v>
      </c>
      <c r="F271">
        <v>30</v>
      </c>
      <c r="G271">
        <v>41</v>
      </c>
      <c r="H271" s="63"/>
    </row>
    <row r="272" spans="1:8" x14ac:dyDescent="0.3">
      <c r="A272" t="s">
        <v>343</v>
      </c>
      <c r="B272">
        <v>31</v>
      </c>
      <c r="C272">
        <v>29</v>
      </c>
      <c r="D272">
        <v>39</v>
      </c>
      <c r="E272">
        <v>41</v>
      </c>
      <c r="F272">
        <v>29</v>
      </c>
      <c r="G272">
        <v>56</v>
      </c>
      <c r="H272" s="63"/>
    </row>
    <row r="273" spans="1:8" x14ac:dyDescent="0.3">
      <c r="A273" t="s">
        <v>344</v>
      </c>
      <c r="B273">
        <v>5</v>
      </c>
      <c r="C273">
        <v>3</v>
      </c>
      <c r="D273">
        <v>3</v>
      </c>
      <c r="E273">
        <v>1</v>
      </c>
      <c r="F273">
        <v>4</v>
      </c>
      <c r="G273">
        <v>1</v>
      </c>
      <c r="H273" s="63"/>
    </row>
    <row r="274" spans="1:8" x14ac:dyDescent="0.3">
      <c r="A274" t="s">
        <v>345</v>
      </c>
      <c r="B274">
        <v>4</v>
      </c>
      <c r="C274">
        <v>1</v>
      </c>
      <c r="D274">
        <v>0</v>
      </c>
      <c r="E274">
        <v>0</v>
      </c>
      <c r="F274">
        <v>2</v>
      </c>
      <c r="G274">
        <v>1</v>
      </c>
      <c r="H274" s="63"/>
    </row>
    <row r="275" spans="1:8" x14ac:dyDescent="0.3">
      <c r="A275" t="s">
        <v>346</v>
      </c>
      <c r="B275">
        <v>6</v>
      </c>
      <c r="C275">
        <v>14</v>
      </c>
      <c r="D275">
        <v>0</v>
      </c>
      <c r="E275">
        <v>14</v>
      </c>
      <c r="F275">
        <v>21</v>
      </c>
      <c r="G275">
        <v>26</v>
      </c>
      <c r="H275" s="63"/>
    </row>
    <row r="276" spans="1:8" x14ac:dyDescent="0.3">
      <c r="A276" t="s">
        <v>347</v>
      </c>
      <c r="B276">
        <v>4</v>
      </c>
      <c r="C276">
        <v>6</v>
      </c>
      <c r="D276">
        <v>0</v>
      </c>
      <c r="E276">
        <v>4</v>
      </c>
      <c r="F276">
        <v>4</v>
      </c>
      <c r="G276">
        <v>1</v>
      </c>
      <c r="H276" s="63"/>
    </row>
    <row r="277" spans="1:8" x14ac:dyDescent="0.3">
      <c r="A277" t="s">
        <v>348</v>
      </c>
      <c r="B277">
        <v>0</v>
      </c>
      <c r="C277">
        <v>0</v>
      </c>
      <c r="D277">
        <v>0</v>
      </c>
      <c r="E277">
        <v>1</v>
      </c>
      <c r="F277">
        <v>3</v>
      </c>
      <c r="H277" s="63"/>
    </row>
    <row r="278" spans="1:8" x14ac:dyDescent="0.3">
      <c r="A278" t="s">
        <v>35</v>
      </c>
      <c r="B278">
        <v>14</v>
      </c>
      <c r="C278">
        <v>18</v>
      </c>
      <c r="D278">
        <v>20</v>
      </c>
      <c r="E278">
        <v>19</v>
      </c>
      <c r="F278">
        <v>25</v>
      </c>
      <c r="G278">
        <v>18</v>
      </c>
      <c r="H278" s="63"/>
    </row>
    <row r="279" spans="1:8" x14ac:dyDescent="0.3">
      <c r="A279" t="s">
        <v>349</v>
      </c>
      <c r="B279">
        <v>3</v>
      </c>
      <c r="C279">
        <v>6</v>
      </c>
      <c r="D279">
        <v>1</v>
      </c>
      <c r="E279">
        <v>3</v>
      </c>
      <c r="F279">
        <v>3</v>
      </c>
      <c r="G279">
        <v>4</v>
      </c>
      <c r="H279" s="63"/>
    </row>
    <row r="280" spans="1:8" x14ac:dyDescent="0.3">
      <c r="A280" t="s">
        <v>350</v>
      </c>
      <c r="B280">
        <v>2</v>
      </c>
      <c r="C280">
        <v>1</v>
      </c>
      <c r="D280">
        <v>0</v>
      </c>
      <c r="E280">
        <v>1</v>
      </c>
      <c r="F280">
        <v>3</v>
      </c>
      <c r="G280">
        <v>2</v>
      </c>
      <c r="H280" s="63"/>
    </row>
    <row r="281" spans="1:8" x14ac:dyDescent="0.3">
      <c r="A281" t="s">
        <v>351</v>
      </c>
      <c r="B281">
        <v>5</v>
      </c>
      <c r="C281">
        <v>3</v>
      </c>
      <c r="D281">
        <v>2</v>
      </c>
      <c r="E281">
        <v>5</v>
      </c>
      <c r="F281">
        <v>7</v>
      </c>
      <c r="G281">
        <v>5</v>
      </c>
      <c r="H281" s="63"/>
    </row>
    <row r="282" spans="1:8" x14ac:dyDescent="0.3">
      <c r="A282" t="s">
        <v>352</v>
      </c>
      <c r="B282">
        <v>1111</v>
      </c>
      <c r="C282">
        <v>1225</v>
      </c>
      <c r="D282">
        <v>1131</v>
      </c>
      <c r="E282">
        <v>1082</v>
      </c>
      <c r="F282">
        <v>1115</v>
      </c>
      <c r="G282">
        <v>1001</v>
      </c>
      <c r="H282" s="63"/>
    </row>
    <row r="283" spans="1:8" x14ac:dyDescent="0.3">
      <c r="A283" t="s">
        <v>312</v>
      </c>
      <c r="B283">
        <v>1</v>
      </c>
      <c r="C283">
        <v>2</v>
      </c>
      <c r="D283">
        <v>8</v>
      </c>
      <c r="E283">
        <v>1</v>
      </c>
      <c r="F283">
        <v>3</v>
      </c>
      <c r="G283">
        <v>9</v>
      </c>
      <c r="H283" s="63"/>
    </row>
    <row r="284" spans="1:8" x14ac:dyDescent="0.3">
      <c r="A284" s="14" t="s">
        <v>326</v>
      </c>
      <c r="H284" s="63"/>
    </row>
    <row r="285" spans="1:8" x14ac:dyDescent="0.3">
      <c r="A285" t="s">
        <v>340</v>
      </c>
      <c r="B285">
        <v>1</v>
      </c>
      <c r="C285">
        <v>3</v>
      </c>
      <c r="D285">
        <v>4</v>
      </c>
      <c r="E285">
        <v>6</v>
      </c>
      <c r="F285">
        <v>3</v>
      </c>
      <c r="G285">
        <v>5</v>
      </c>
      <c r="H285" s="63"/>
    </row>
    <row r="286" spans="1:8" x14ac:dyDescent="0.3">
      <c r="A286" t="s">
        <v>341</v>
      </c>
      <c r="B286">
        <v>0</v>
      </c>
      <c r="C286">
        <v>1</v>
      </c>
      <c r="D286">
        <v>2</v>
      </c>
      <c r="E286">
        <v>2</v>
      </c>
      <c r="F286">
        <v>1</v>
      </c>
      <c r="G286">
        <v>3</v>
      </c>
      <c r="H286" s="63"/>
    </row>
    <row r="287" spans="1:8" x14ac:dyDescent="0.3">
      <c r="A287" t="s">
        <v>342</v>
      </c>
      <c r="B287">
        <v>1</v>
      </c>
      <c r="C287">
        <v>1</v>
      </c>
      <c r="D287">
        <v>0</v>
      </c>
      <c r="E287">
        <v>0</v>
      </c>
      <c r="F287">
        <v>0</v>
      </c>
      <c r="G287">
        <v>0</v>
      </c>
      <c r="H287" s="63"/>
    </row>
    <row r="288" spans="1:8" x14ac:dyDescent="0.3">
      <c r="A288" t="s">
        <v>343</v>
      </c>
      <c r="B288">
        <v>0</v>
      </c>
      <c r="C288">
        <v>2</v>
      </c>
      <c r="D288">
        <v>3</v>
      </c>
      <c r="E288">
        <v>1</v>
      </c>
      <c r="F288">
        <v>0</v>
      </c>
      <c r="G288">
        <v>5</v>
      </c>
      <c r="H288" s="63"/>
    </row>
    <row r="289" spans="1:8" x14ac:dyDescent="0.3">
      <c r="A289" t="s">
        <v>344</v>
      </c>
      <c r="B289">
        <v>2</v>
      </c>
      <c r="C289">
        <v>0</v>
      </c>
      <c r="D289">
        <v>0</v>
      </c>
      <c r="E289">
        <v>1</v>
      </c>
      <c r="F289">
        <v>3</v>
      </c>
      <c r="G289">
        <v>0</v>
      </c>
      <c r="H289" s="63"/>
    </row>
    <row r="290" spans="1:8" x14ac:dyDescent="0.3">
      <c r="A290" t="s">
        <v>345</v>
      </c>
      <c r="B290">
        <v>3</v>
      </c>
      <c r="C290">
        <v>0</v>
      </c>
      <c r="D290">
        <v>0</v>
      </c>
      <c r="E290">
        <v>0</v>
      </c>
      <c r="F290">
        <v>2</v>
      </c>
      <c r="G290">
        <v>0</v>
      </c>
      <c r="H290" s="63"/>
    </row>
    <row r="291" spans="1:8" x14ac:dyDescent="0.3">
      <c r="A291" t="s">
        <v>346</v>
      </c>
      <c r="B291">
        <v>0</v>
      </c>
      <c r="C291">
        <v>0</v>
      </c>
      <c r="D291">
        <v>0</v>
      </c>
      <c r="E291">
        <v>1</v>
      </c>
      <c r="F291">
        <v>1</v>
      </c>
      <c r="G291">
        <v>2</v>
      </c>
      <c r="H291" s="63"/>
    </row>
    <row r="292" spans="1:8" x14ac:dyDescent="0.3">
      <c r="A292" t="s">
        <v>347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 s="63"/>
    </row>
    <row r="293" spans="1:8" x14ac:dyDescent="0.3">
      <c r="A293" t="s">
        <v>348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 s="63"/>
    </row>
    <row r="294" spans="1:8" x14ac:dyDescent="0.3">
      <c r="A294" t="s">
        <v>35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 s="63"/>
    </row>
    <row r="295" spans="1:8" x14ac:dyDescent="0.3">
      <c r="A295" t="s">
        <v>349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 s="63"/>
    </row>
    <row r="296" spans="1:8" x14ac:dyDescent="0.3">
      <c r="A296" t="s">
        <v>350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 s="63"/>
    </row>
    <row r="297" spans="1:8" x14ac:dyDescent="0.3">
      <c r="A297" t="s">
        <v>351</v>
      </c>
      <c r="B297">
        <v>0</v>
      </c>
      <c r="C297">
        <v>1</v>
      </c>
      <c r="D297">
        <v>1</v>
      </c>
      <c r="E297">
        <v>1</v>
      </c>
      <c r="F297">
        <v>6</v>
      </c>
      <c r="G297">
        <v>2</v>
      </c>
      <c r="H297" s="63"/>
    </row>
    <row r="298" spans="1:8" x14ac:dyDescent="0.3">
      <c r="A298" t="s">
        <v>352</v>
      </c>
      <c r="B298">
        <v>72</v>
      </c>
      <c r="C298">
        <v>93</v>
      </c>
      <c r="D298">
        <v>77</v>
      </c>
      <c r="E298">
        <v>69</v>
      </c>
      <c r="F298">
        <v>62</v>
      </c>
      <c r="G298">
        <v>50</v>
      </c>
      <c r="H298" s="63"/>
    </row>
    <row r="299" spans="1:8" x14ac:dyDescent="0.3">
      <c r="A299" t="s">
        <v>312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 s="63"/>
    </row>
    <row r="300" spans="1:8" x14ac:dyDescent="0.3">
      <c r="A300" s="14" t="s">
        <v>327</v>
      </c>
      <c r="H300" s="63"/>
    </row>
    <row r="301" spans="1:8" x14ac:dyDescent="0.3">
      <c r="A301" t="s">
        <v>340</v>
      </c>
      <c r="B301">
        <v>120</v>
      </c>
      <c r="C301">
        <v>138</v>
      </c>
      <c r="D301">
        <v>136</v>
      </c>
      <c r="E301">
        <v>149</v>
      </c>
      <c r="F301">
        <v>142</v>
      </c>
      <c r="G301">
        <v>172</v>
      </c>
      <c r="H301" s="63"/>
    </row>
    <row r="302" spans="1:8" x14ac:dyDescent="0.3">
      <c r="A302" t="s">
        <v>341</v>
      </c>
      <c r="B302">
        <v>37</v>
      </c>
      <c r="C302">
        <v>57</v>
      </c>
      <c r="D302">
        <v>43</v>
      </c>
      <c r="E302">
        <v>49</v>
      </c>
      <c r="F302">
        <v>47</v>
      </c>
      <c r="G302">
        <v>60</v>
      </c>
      <c r="H302" s="63"/>
    </row>
    <row r="303" spans="1:8" x14ac:dyDescent="0.3">
      <c r="A303" t="s">
        <v>342</v>
      </c>
      <c r="B303">
        <v>12</v>
      </c>
      <c r="C303">
        <v>19</v>
      </c>
      <c r="D303">
        <v>6</v>
      </c>
      <c r="E303">
        <v>21</v>
      </c>
      <c r="F303">
        <v>32</v>
      </c>
      <c r="G303">
        <v>46</v>
      </c>
      <c r="H303" s="63"/>
    </row>
    <row r="304" spans="1:8" x14ac:dyDescent="0.3">
      <c r="A304" t="s">
        <v>343</v>
      </c>
      <c r="B304">
        <v>33</v>
      </c>
      <c r="C304">
        <v>29</v>
      </c>
      <c r="D304">
        <v>41</v>
      </c>
      <c r="E304">
        <v>40</v>
      </c>
      <c r="F304">
        <v>37</v>
      </c>
      <c r="G304">
        <v>64</v>
      </c>
      <c r="H304" s="63"/>
    </row>
    <row r="305" spans="1:8" x14ac:dyDescent="0.3">
      <c r="A305" t="s">
        <v>344</v>
      </c>
      <c r="B305">
        <v>4</v>
      </c>
      <c r="C305">
        <v>7</v>
      </c>
      <c r="D305">
        <v>3</v>
      </c>
      <c r="E305">
        <v>0</v>
      </c>
      <c r="F305">
        <v>13</v>
      </c>
      <c r="G305">
        <v>1</v>
      </c>
      <c r="H305" s="63"/>
    </row>
    <row r="306" spans="1:8" x14ac:dyDescent="0.3">
      <c r="A306" t="s">
        <v>345</v>
      </c>
      <c r="B306">
        <v>2</v>
      </c>
      <c r="C306">
        <v>1</v>
      </c>
      <c r="D306">
        <v>0</v>
      </c>
      <c r="E306">
        <v>0</v>
      </c>
      <c r="F306">
        <v>1</v>
      </c>
      <c r="G306">
        <v>2</v>
      </c>
      <c r="H306" s="63"/>
    </row>
    <row r="307" spans="1:8" x14ac:dyDescent="0.3">
      <c r="A307" t="s">
        <v>346</v>
      </c>
      <c r="B307">
        <v>6</v>
      </c>
      <c r="C307">
        <v>17</v>
      </c>
      <c r="D307">
        <v>0</v>
      </c>
      <c r="E307">
        <v>14</v>
      </c>
      <c r="F307">
        <v>20</v>
      </c>
      <c r="G307">
        <v>26</v>
      </c>
      <c r="H307" s="63"/>
    </row>
    <row r="308" spans="1:8" x14ac:dyDescent="0.3">
      <c r="A308" t="s">
        <v>347</v>
      </c>
      <c r="B308">
        <v>4</v>
      </c>
      <c r="C308">
        <v>6</v>
      </c>
      <c r="D308">
        <v>0</v>
      </c>
      <c r="E308">
        <v>4</v>
      </c>
      <c r="F308">
        <v>4</v>
      </c>
      <c r="G308">
        <v>1</v>
      </c>
      <c r="H308" s="63"/>
    </row>
    <row r="309" spans="1:8" x14ac:dyDescent="0.3">
      <c r="A309" t="s">
        <v>348</v>
      </c>
      <c r="B309">
        <v>0</v>
      </c>
      <c r="C309">
        <v>0</v>
      </c>
      <c r="D309">
        <v>0</v>
      </c>
      <c r="E309">
        <v>1</v>
      </c>
      <c r="F309">
        <v>3</v>
      </c>
      <c r="H309" s="63"/>
    </row>
    <row r="310" spans="1:8" x14ac:dyDescent="0.3">
      <c r="A310" t="s">
        <v>35</v>
      </c>
      <c r="B310">
        <v>14</v>
      </c>
      <c r="C310">
        <v>18</v>
      </c>
      <c r="D310">
        <v>21</v>
      </c>
      <c r="E310">
        <v>19</v>
      </c>
      <c r="F310">
        <v>26</v>
      </c>
      <c r="G310">
        <v>20</v>
      </c>
      <c r="H310" s="63"/>
    </row>
    <row r="311" spans="1:8" x14ac:dyDescent="0.3">
      <c r="A311" t="s">
        <v>349</v>
      </c>
      <c r="B311">
        <v>3</v>
      </c>
      <c r="C311">
        <v>7</v>
      </c>
      <c r="D311">
        <v>1</v>
      </c>
      <c r="E311">
        <v>3</v>
      </c>
      <c r="F311">
        <v>3</v>
      </c>
      <c r="G311">
        <v>4</v>
      </c>
      <c r="H311" s="63"/>
    </row>
    <row r="312" spans="1:8" x14ac:dyDescent="0.3">
      <c r="A312" t="s">
        <v>350</v>
      </c>
      <c r="B312">
        <v>3</v>
      </c>
      <c r="C312">
        <v>3</v>
      </c>
      <c r="D312">
        <v>0</v>
      </c>
      <c r="E312">
        <v>1</v>
      </c>
      <c r="F312">
        <v>4</v>
      </c>
      <c r="G312">
        <v>2</v>
      </c>
      <c r="H312" s="63"/>
    </row>
    <row r="313" spans="1:8" x14ac:dyDescent="0.3">
      <c r="A313" t="s">
        <v>351</v>
      </c>
      <c r="B313">
        <v>5</v>
      </c>
      <c r="C313">
        <v>2</v>
      </c>
      <c r="D313">
        <v>2</v>
      </c>
      <c r="E313">
        <v>10</v>
      </c>
      <c r="F313">
        <v>3</v>
      </c>
      <c r="G313">
        <v>4</v>
      </c>
      <c r="H313" s="63"/>
    </row>
    <row r="314" spans="1:8" x14ac:dyDescent="0.3">
      <c r="A314" t="s">
        <v>352</v>
      </c>
      <c r="B314">
        <v>1482</v>
      </c>
      <c r="C314">
        <v>1603</v>
      </c>
      <c r="D314">
        <v>1453</v>
      </c>
      <c r="E314">
        <v>1418</v>
      </c>
      <c r="F314">
        <v>1411</v>
      </c>
      <c r="G314">
        <v>1345</v>
      </c>
      <c r="H314" s="63"/>
    </row>
    <row r="315" spans="1:8" x14ac:dyDescent="0.3">
      <c r="A315" t="s">
        <v>312</v>
      </c>
      <c r="B315">
        <v>1</v>
      </c>
      <c r="C315">
        <v>2</v>
      </c>
      <c r="D315">
        <v>8</v>
      </c>
      <c r="E315">
        <v>1</v>
      </c>
      <c r="F315">
        <v>3</v>
      </c>
      <c r="G315">
        <v>9</v>
      </c>
      <c r="H315" s="63"/>
    </row>
    <row r="316" spans="1:8" x14ac:dyDescent="0.3">
      <c r="H316" s="63"/>
    </row>
    <row r="317" spans="1:8" x14ac:dyDescent="0.3">
      <c r="A317" s="14" t="s">
        <v>353</v>
      </c>
      <c r="H317" s="63"/>
    </row>
    <row r="318" spans="1:8" x14ac:dyDescent="0.3">
      <c r="A318" t="s">
        <v>49</v>
      </c>
      <c r="B318" t="s">
        <v>50</v>
      </c>
      <c r="C318" t="s">
        <v>51</v>
      </c>
      <c r="D318" t="s">
        <v>52</v>
      </c>
      <c r="E318" t="s">
        <v>53</v>
      </c>
      <c r="F318" t="s">
        <v>54</v>
      </c>
      <c r="G318" t="s">
        <v>113</v>
      </c>
      <c r="H318" s="63"/>
    </row>
    <row r="319" spans="1:8" x14ac:dyDescent="0.3">
      <c r="A319" s="14" t="s">
        <v>38</v>
      </c>
      <c r="H319" s="63"/>
    </row>
    <row r="320" spans="1:8" x14ac:dyDescent="0.3">
      <c r="A320" t="s">
        <v>336</v>
      </c>
      <c r="B320">
        <v>0</v>
      </c>
      <c r="C320">
        <v>1</v>
      </c>
      <c r="D320">
        <v>6</v>
      </c>
      <c r="E320">
        <v>0</v>
      </c>
      <c r="F320">
        <v>6</v>
      </c>
      <c r="G320">
        <v>9</v>
      </c>
      <c r="H320" s="63"/>
    </row>
    <row r="321" spans="1:8" x14ac:dyDescent="0.3">
      <c r="A321" t="s">
        <v>354</v>
      </c>
      <c r="B321">
        <v>34</v>
      </c>
      <c r="C321">
        <v>41</v>
      </c>
      <c r="D321">
        <v>34</v>
      </c>
      <c r="E321">
        <v>45</v>
      </c>
      <c r="F321">
        <v>28</v>
      </c>
      <c r="G321">
        <v>25</v>
      </c>
      <c r="H321" s="63"/>
    </row>
    <row r="322" spans="1:8" x14ac:dyDescent="0.3">
      <c r="A322" t="s">
        <v>355</v>
      </c>
      <c r="B322">
        <v>157</v>
      </c>
      <c r="C322">
        <v>161</v>
      </c>
      <c r="D322">
        <v>161</v>
      </c>
      <c r="E322">
        <v>149</v>
      </c>
      <c r="F322">
        <v>157</v>
      </c>
      <c r="G322">
        <v>126</v>
      </c>
      <c r="H322" s="63"/>
    </row>
    <row r="323" spans="1:8" x14ac:dyDescent="0.3">
      <c r="A323" t="s">
        <v>356</v>
      </c>
      <c r="B323">
        <v>185</v>
      </c>
      <c r="C323">
        <v>259</v>
      </c>
      <c r="D323">
        <v>233</v>
      </c>
      <c r="E323">
        <v>206</v>
      </c>
      <c r="F323">
        <v>220</v>
      </c>
      <c r="G323">
        <v>236</v>
      </c>
      <c r="H323" s="63"/>
    </row>
    <row r="324" spans="1:8" x14ac:dyDescent="0.3">
      <c r="A324" t="s">
        <v>357</v>
      </c>
      <c r="B324">
        <v>376</v>
      </c>
      <c r="C324">
        <v>461</v>
      </c>
      <c r="D324">
        <v>428</v>
      </c>
      <c r="E324">
        <v>400</v>
      </c>
      <c r="F324">
        <v>405</v>
      </c>
      <c r="G324">
        <v>387</v>
      </c>
      <c r="H324" s="63"/>
    </row>
    <row r="325" spans="1:8" x14ac:dyDescent="0.3">
      <c r="A325" t="s">
        <v>358</v>
      </c>
      <c r="B325">
        <v>191</v>
      </c>
      <c r="C325">
        <v>202</v>
      </c>
      <c r="D325">
        <v>195</v>
      </c>
      <c r="E325">
        <v>194</v>
      </c>
      <c r="F325">
        <v>185</v>
      </c>
      <c r="G325">
        <v>151</v>
      </c>
      <c r="H325" s="63"/>
    </row>
    <row r="326" spans="1:8" x14ac:dyDescent="0.3">
      <c r="A326" t="s">
        <v>359</v>
      </c>
      <c r="B326">
        <v>972</v>
      </c>
      <c r="C326">
        <v>1047</v>
      </c>
      <c r="D326">
        <v>949</v>
      </c>
      <c r="E326">
        <v>984</v>
      </c>
      <c r="F326">
        <v>1025</v>
      </c>
      <c r="G326">
        <v>995</v>
      </c>
      <c r="H326" s="63"/>
    </row>
    <row r="327" spans="1:8" x14ac:dyDescent="0.3">
      <c r="A327" s="14" t="s">
        <v>326</v>
      </c>
      <c r="H327" s="63"/>
    </row>
    <row r="328" spans="1:8" x14ac:dyDescent="0.3">
      <c r="A328" t="s">
        <v>336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0</v>
      </c>
      <c r="H328" s="63"/>
    </row>
    <row r="329" spans="1:8" x14ac:dyDescent="0.3">
      <c r="A329" t="s">
        <v>354</v>
      </c>
      <c r="B329">
        <v>3</v>
      </c>
      <c r="C329">
        <v>7</v>
      </c>
      <c r="D329">
        <v>2</v>
      </c>
      <c r="E329">
        <v>4</v>
      </c>
      <c r="F329">
        <v>4</v>
      </c>
      <c r="G329">
        <v>2</v>
      </c>
      <c r="H329" s="63"/>
    </row>
    <row r="330" spans="1:8" x14ac:dyDescent="0.3">
      <c r="A330" t="s">
        <v>355</v>
      </c>
      <c r="B330">
        <v>17</v>
      </c>
      <c r="C330">
        <v>21</v>
      </c>
      <c r="D330">
        <v>28</v>
      </c>
      <c r="E330">
        <v>20</v>
      </c>
      <c r="F330">
        <v>27</v>
      </c>
      <c r="G330">
        <v>14</v>
      </c>
      <c r="H330" s="63"/>
    </row>
    <row r="331" spans="1:8" x14ac:dyDescent="0.3">
      <c r="A331" t="s">
        <v>356</v>
      </c>
      <c r="B331">
        <v>2</v>
      </c>
      <c r="C331">
        <v>12</v>
      </c>
      <c r="D331">
        <v>5</v>
      </c>
      <c r="E331">
        <v>13</v>
      </c>
      <c r="F331">
        <v>9</v>
      </c>
      <c r="G331">
        <v>12</v>
      </c>
      <c r="H331" s="63"/>
    </row>
    <row r="332" spans="1:8" x14ac:dyDescent="0.3">
      <c r="A332" t="s">
        <v>357</v>
      </c>
      <c r="B332">
        <v>22</v>
      </c>
      <c r="C332">
        <v>40</v>
      </c>
      <c r="D332">
        <v>35</v>
      </c>
      <c r="E332">
        <v>37</v>
      </c>
      <c r="F332">
        <v>40</v>
      </c>
      <c r="G332">
        <v>28</v>
      </c>
      <c r="H332" s="63"/>
    </row>
    <row r="333" spans="1:8" x14ac:dyDescent="0.3">
      <c r="A333" t="s">
        <v>358</v>
      </c>
      <c r="B333">
        <v>20</v>
      </c>
      <c r="C333">
        <v>28</v>
      </c>
      <c r="D333">
        <v>30</v>
      </c>
      <c r="E333">
        <v>24</v>
      </c>
      <c r="F333">
        <v>31</v>
      </c>
      <c r="G333">
        <v>16</v>
      </c>
      <c r="H333" s="63"/>
    </row>
    <row r="334" spans="1:8" x14ac:dyDescent="0.3">
      <c r="A334" t="s">
        <v>360</v>
      </c>
      <c r="B334">
        <v>57</v>
      </c>
      <c r="C334">
        <v>61</v>
      </c>
      <c r="D334">
        <v>52</v>
      </c>
      <c r="E334">
        <v>44</v>
      </c>
      <c r="F334">
        <v>38</v>
      </c>
      <c r="G334">
        <v>39</v>
      </c>
      <c r="H334" s="63"/>
    </row>
    <row r="335" spans="1:8" x14ac:dyDescent="0.3">
      <c r="A335" s="14" t="s">
        <v>327</v>
      </c>
      <c r="H335" s="63"/>
    </row>
    <row r="336" spans="1:8" x14ac:dyDescent="0.3">
      <c r="A336" t="s">
        <v>336</v>
      </c>
      <c r="C336">
        <v>1</v>
      </c>
      <c r="D336">
        <v>6</v>
      </c>
      <c r="F336">
        <v>6</v>
      </c>
      <c r="G336">
        <v>10</v>
      </c>
      <c r="H336" s="63"/>
    </row>
    <row r="337" spans="1:8" x14ac:dyDescent="0.3">
      <c r="A337" t="s">
        <v>354</v>
      </c>
      <c r="B337">
        <v>45</v>
      </c>
      <c r="C337">
        <v>48</v>
      </c>
      <c r="D337">
        <v>45</v>
      </c>
      <c r="E337">
        <v>55</v>
      </c>
      <c r="F337">
        <v>34</v>
      </c>
      <c r="G337">
        <v>39</v>
      </c>
      <c r="H337" s="63"/>
    </row>
    <row r="338" spans="1:8" x14ac:dyDescent="0.3">
      <c r="A338" t="s">
        <v>355</v>
      </c>
      <c r="B338">
        <v>214</v>
      </c>
      <c r="C338">
        <v>230</v>
      </c>
      <c r="D338">
        <v>213</v>
      </c>
      <c r="E338">
        <v>221</v>
      </c>
      <c r="F338">
        <v>206</v>
      </c>
      <c r="G338">
        <v>170</v>
      </c>
      <c r="H338" s="63"/>
    </row>
    <row r="339" spans="1:8" x14ac:dyDescent="0.3">
      <c r="A339" t="s">
        <v>356</v>
      </c>
      <c r="B339">
        <v>218</v>
      </c>
      <c r="C339">
        <v>310</v>
      </c>
      <c r="D339">
        <v>289</v>
      </c>
      <c r="E339">
        <v>249</v>
      </c>
      <c r="F339">
        <v>253</v>
      </c>
      <c r="G339">
        <v>277</v>
      </c>
      <c r="H339" s="63"/>
    </row>
    <row r="340" spans="1:8" x14ac:dyDescent="0.3">
      <c r="A340" t="s">
        <v>357</v>
      </c>
      <c r="B340">
        <v>477</v>
      </c>
      <c r="C340">
        <v>588</v>
      </c>
      <c r="D340">
        <v>547</v>
      </c>
      <c r="E340">
        <v>525</v>
      </c>
      <c r="F340">
        <v>493</v>
      </c>
      <c r="G340">
        <v>486</v>
      </c>
      <c r="H340" s="63"/>
    </row>
    <row r="341" spans="1:8" x14ac:dyDescent="0.3">
      <c r="A341" t="s">
        <v>358</v>
      </c>
      <c r="B341">
        <v>259</v>
      </c>
      <c r="C341">
        <v>278</v>
      </c>
      <c r="D341">
        <v>258</v>
      </c>
      <c r="E341">
        <v>276</v>
      </c>
      <c r="F341">
        <v>240</v>
      </c>
      <c r="G341">
        <v>209</v>
      </c>
      <c r="H341" s="63"/>
    </row>
    <row r="342" spans="1:8" x14ac:dyDescent="0.3">
      <c r="A342" t="s">
        <v>360</v>
      </c>
      <c r="B342">
        <v>1249</v>
      </c>
      <c r="C342">
        <v>1320</v>
      </c>
      <c r="D342">
        <v>1161</v>
      </c>
      <c r="E342">
        <v>1205</v>
      </c>
      <c r="F342">
        <v>1250</v>
      </c>
      <c r="G342">
        <v>1260</v>
      </c>
      <c r="H342" s="63"/>
    </row>
    <row r="343" spans="1:8" x14ac:dyDescent="0.3">
      <c r="A343" s="14"/>
      <c r="H343" s="63"/>
    </row>
    <row r="344" spans="1:8" x14ac:dyDescent="0.3">
      <c r="A344" s="14" t="s">
        <v>361</v>
      </c>
      <c r="H344" s="63"/>
    </row>
    <row r="345" spans="1:8" x14ac:dyDescent="0.3">
      <c r="A345" s="14" t="s">
        <v>49</v>
      </c>
      <c r="B345" t="s">
        <v>50</v>
      </c>
      <c r="C345" t="s">
        <v>51</v>
      </c>
      <c r="D345" t="s">
        <v>52</v>
      </c>
      <c r="E345" t="s">
        <v>53</v>
      </c>
      <c r="F345" t="s">
        <v>54</v>
      </c>
      <c r="G345" t="s">
        <v>113</v>
      </c>
      <c r="H345" s="63"/>
    </row>
    <row r="346" spans="1:8" x14ac:dyDescent="0.3">
      <c r="A346" s="14" t="s">
        <v>38</v>
      </c>
      <c r="H346" s="63"/>
    </row>
    <row r="347" spans="1:8" x14ac:dyDescent="0.3">
      <c r="A347" t="s">
        <v>119</v>
      </c>
      <c r="B347">
        <v>584</v>
      </c>
      <c r="C347">
        <v>606</v>
      </c>
      <c r="D347">
        <v>516</v>
      </c>
      <c r="E347">
        <v>532</v>
      </c>
      <c r="F347">
        <v>581</v>
      </c>
      <c r="G347">
        <v>549</v>
      </c>
      <c r="H347" s="63"/>
    </row>
    <row r="348" spans="1:8" x14ac:dyDescent="0.3">
      <c r="A348" t="s">
        <v>120</v>
      </c>
      <c r="B348">
        <v>337</v>
      </c>
      <c r="C348">
        <v>403</v>
      </c>
      <c r="D348">
        <v>345</v>
      </c>
      <c r="E348">
        <v>371</v>
      </c>
      <c r="F348">
        <v>369</v>
      </c>
      <c r="G348">
        <v>331</v>
      </c>
      <c r="H348" s="63"/>
    </row>
    <row r="349" spans="1:8" x14ac:dyDescent="0.3">
      <c r="A349" t="s">
        <v>121</v>
      </c>
      <c r="B349">
        <v>352</v>
      </c>
      <c r="C349">
        <v>406</v>
      </c>
      <c r="D349">
        <v>380</v>
      </c>
      <c r="E349">
        <v>353</v>
      </c>
      <c r="F349">
        <v>359</v>
      </c>
      <c r="G349">
        <v>368</v>
      </c>
      <c r="H349" s="63"/>
    </row>
    <row r="350" spans="1:8" x14ac:dyDescent="0.3">
      <c r="A350" t="s">
        <v>362</v>
      </c>
      <c r="B350">
        <v>75</v>
      </c>
      <c r="C350">
        <v>94</v>
      </c>
      <c r="D350">
        <v>142</v>
      </c>
      <c r="E350">
        <v>128</v>
      </c>
      <c r="F350">
        <v>127</v>
      </c>
      <c r="G350">
        <v>143</v>
      </c>
      <c r="H350" s="63"/>
    </row>
    <row r="351" spans="1:8" x14ac:dyDescent="0.3">
      <c r="A351" s="14" t="s">
        <v>326</v>
      </c>
      <c r="H351" s="63"/>
    </row>
    <row r="352" spans="1:8" x14ac:dyDescent="0.3">
      <c r="A352" t="s">
        <v>119</v>
      </c>
      <c r="B352">
        <v>47</v>
      </c>
      <c r="C352">
        <v>45</v>
      </c>
      <c r="D352">
        <v>35</v>
      </c>
      <c r="E352">
        <v>33</v>
      </c>
      <c r="F352">
        <v>25</v>
      </c>
      <c r="G352">
        <v>19</v>
      </c>
      <c r="H352" s="63"/>
    </row>
    <row r="353" spans="1:8" x14ac:dyDescent="0.3">
      <c r="A353" t="s">
        <v>120</v>
      </c>
      <c r="B353">
        <v>16</v>
      </c>
      <c r="C353">
        <v>27</v>
      </c>
      <c r="D353">
        <v>20</v>
      </c>
      <c r="E353">
        <v>23</v>
      </c>
      <c r="F353">
        <v>25</v>
      </c>
      <c r="G353">
        <v>23</v>
      </c>
      <c r="H353" s="63"/>
    </row>
    <row r="354" spans="1:8" x14ac:dyDescent="0.3">
      <c r="A354" t="s">
        <v>121</v>
      </c>
      <c r="B354">
        <v>13</v>
      </c>
      <c r="C354">
        <v>26</v>
      </c>
      <c r="D354">
        <v>29</v>
      </c>
      <c r="E354">
        <v>23</v>
      </c>
      <c r="F354">
        <v>26</v>
      </c>
      <c r="G354">
        <v>24</v>
      </c>
      <c r="H354" s="63"/>
    </row>
    <row r="355" spans="1:8" x14ac:dyDescent="0.3">
      <c r="A355" t="s">
        <v>362</v>
      </c>
      <c r="B355">
        <v>3</v>
      </c>
      <c r="C355">
        <v>3</v>
      </c>
      <c r="D355">
        <v>3</v>
      </c>
      <c r="E355">
        <v>2</v>
      </c>
      <c r="F355">
        <v>2</v>
      </c>
      <c r="G355">
        <v>1</v>
      </c>
      <c r="H355" s="63"/>
    </row>
    <row r="356" spans="1:8" x14ac:dyDescent="0.3">
      <c r="A356" s="14" t="s">
        <v>327</v>
      </c>
      <c r="H356" s="63"/>
    </row>
    <row r="357" spans="1:8" x14ac:dyDescent="0.3">
      <c r="A357" t="s">
        <v>119</v>
      </c>
      <c r="B357">
        <v>822</v>
      </c>
      <c r="C357">
        <v>874</v>
      </c>
      <c r="D357">
        <v>720</v>
      </c>
      <c r="E357">
        <v>741</v>
      </c>
      <c r="F357">
        <v>784</v>
      </c>
      <c r="G357">
        <v>789</v>
      </c>
      <c r="H357" s="63"/>
    </row>
    <row r="358" spans="1:8" x14ac:dyDescent="0.3">
      <c r="A358" t="s">
        <v>120</v>
      </c>
      <c r="B358">
        <v>455</v>
      </c>
      <c r="C358">
        <v>531</v>
      </c>
      <c r="D358">
        <v>456</v>
      </c>
      <c r="E358">
        <v>488</v>
      </c>
      <c r="F358">
        <v>481</v>
      </c>
      <c r="G358">
        <v>409</v>
      </c>
      <c r="H358" s="63"/>
    </row>
    <row r="359" spans="1:8" x14ac:dyDescent="0.3">
      <c r="A359" t="s">
        <v>121</v>
      </c>
      <c r="B359">
        <v>361</v>
      </c>
      <c r="C359">
        <v>399</v>
      </c>
      <c r="D359">
        <v>370</v>
      </c>
      <c r="E359">
        <v>349</v>
      </c>
      <c r="F359">
        <v>346</v>
      </c>
      <c r="G359">
        <v>357</v>
      </c>
      <c r="H359" s="63"/>
    </row>
    <row r="360" spans="1:8" x14ac:dyDescent="0.3">
      <c r="A360" t="s">
        <v>362</v>
      </c>
      <c r="B360">
        <v>88</v>
      </c>
      <c r="C360">
        <v>105</v>
      </c>
      <c r="D360">
        <v>168</v>
      </c>
      <c r="E360">
        <v>152</v>
      </c>
      <c r="F360">
        <v>138</v>
      </c>
      <c r="G360">
        <v>201</v>
      </c>
      <c r="H360" s="63"/>
    </row>
    <row r="361" spans="1:8" x14ac:dyDescent="0.3">
      <c r="H361" s="63"/>
    </row>
    <row r="362" spans="1:8" x14ac:dyDescent="0.3">
      <c r="A362" s="14" t="s">
        <v>363</v>
      </c>
      <c r="H362" s="63"/>
    </row>
    <row r="363" spans="1:8" x14ac:dyDescent="0.3">
      <c r="A363" t="s">
        <v>49</v>
      </c>
      <c r="B363" t="s">
        <v>50</v>
      </c>
      <c r="C363" t="s">
        <v>51</v>
      </c>
      <c r="D363" t="s">
        <v>52</v>
      </c>
      <c r="E363" t="s">
        <v>53</v>
      </c>
      <c r="F363" t="s">
        <v>54</v>
      </c>
      <c r="G363" t="s">
        <v>113</v>
      </c>
      <c r="H363" s="63"/>
    </row>
    <row r="364" spans="1:8" x14ac:dyDescent="0.3">
      <c r="A364" s="14" t="s">
        <v>38</v>
      </c>
      <c r="H364" s="63"/>
    </row>
    <row r="365" spans="1:8" x14ac:dyDescent="0.3">
      <c r="A365" t="s">
        <v>32</v>
      </c>
      <c r="B365">
        <v>278</v>
      </c>
      <c r="C365">
        <v>279</v>
      </c>
      <c r="D365">
        <v>303</v>
      </c>
      <c r="E365">
        <v>305</v>
      </c>
      <c r="F365">
        <v>326</v>
      </c>
      <c r="G365">
        <v>315</v>
      </c>
      <c r="H365" s="63"/>
    </row>
    <row r="366" spans="1:8" x14ac:dyDescent="0.3">
      <c r="A366" t="s">
        <v>364</v>
      </c>
      <c r="B366">
        <v>440</v>
      </c>
      <c r="C366">
        <v>477</v>
      </c>
      <c r="D366">
        <v>426</v>
      </c>
      <c r="E366">
        <v>437</v>
      </c>
      <c r="F366">
        <v>476</v>
      </c>
      <c r="G366">
        <v>456</v>
      </c>
      <c r="H366" s="63"/>
    </row>
    <row r="367" spans="1:8" x14ac:dyDescent="0.3">
      <c r="A367" t="s">
        <v>34</v>
      </c>
      <c r="B367">
        <v>346</v>
      </c>
      <c r="C367">
        <v>418</v>
      </c>
      <c r="D367">
        <v>354</v>
      </c>
      <c r="E367">
        <v>371</v>
      </c>
      <c r="F367">
        <v>353</v>
      </c>
      <c r="G367">
        <v>328</v>
      </c>
      <c r="H367" s="63"/>
    </row>
    <row r="368" spans="1:8" x14ac:dyDescent="0.3">
      <c r="A368" t="s">
        <v>365</v>
      </c>
      <c r="B368">
        <v>284</v>
      </c>
      <c r="C368">
        <v>335</v>
      </c>
      <c r="D368">
        <v>300</v>
      </c>
      <c r="E368">
        <v>271</v>
      </c>
      <c r="F368">
        <v>281</v>
      </c>
      <c r="G368">
        <v>292</v>
      </c>
      <c r="H368" s="63"/>
    </row>
    <row r="369" spans="1:8" x14ac:dyDescent="0.3">
      <c r="A369" s="14" t="s">
        <v>326</v>
      </c>
      <c r="H369" s="63"/>
    </row>
    <row r="370" spans="1:8" x14ac:dyDescent="0.3">
      <c r="A370" t="s">
        <v>32</v>
      </c>
      <c r="B370">
        <v>14</v>
      </c>
      <c r="C370">
        <v>19</v>
      </c>
      <c r="D370">
        <v>25</v>
      </c>
      <c r="E370">
        <v>11</v>
      </c>
      <c r="F370">
        <v>18</v>
      </c>
      <c r="G370">
        <v>16</v>
      </c>
      <c r="H370" s="63"/>
    </row>
    <row r="371" spans="1:8" x14ac:dyDescent="0.3">
      <c r="A371" t="s">
        <v>364</v>
      </c>
      <c r="B371">
        <v>26</v>
      </c>
      <c r="C371">
        <v>23</v>
      </c>
      <c r="D371">
        <v>22</v>
      </c>
      <c r="E371">
        <v>26</v>
      </c>
      <c r="F371">
        <v>18</v>
      </c>
      <c r="G371">
        <v>14</v>
      </c>
      <c r="H371" s="63"/>
    </row>
    <row r="372" spans="1:8" x14ac:dyDescent="0.3">
      <c r="A372" t="s">
        <v>34</v>
      </c>
      <c r="B372">
        <v>20</v>
      </c>
      <c r="C372">
        <v>30</v>
      </c>
      <c r="D372">
        <v>18</v>
      </c>
      <c r="E372">
        <v>27</v>
      </c>
      <c r="F372">
        <v>20</v>
      </c>
      <c r="G372">
        <v>17</v>
      </c>
      <c r="H372" s="63"/>
    </row>
    <row r="373" spans="1:8" x14ac:dyDescent="0.3">
      <c r="A373" t="s">
        <v>365</v>
      </c>
      <c r="B373">
        <v>19</v>
      </c>
      <c r="C373">
        <v>29</v>
      </c>
      <c r="D373">
        <v>22</v>
      </c>
      <c r="E373">
        <v>17</v>
      </c>
      <c r="F373">
        <v>22</v>
      </c>
      <c r="G373">
        <v>20</v>
      </c>
      <c r="H373" s="63"/>
    </row>
    <row r="374" spans="1:8" x14ac:dyDescent="0.3">
      <c r="A374" s="14" t="s">
        <v>327</v>
      </c>
      <c r="H374" s="63"/>
    </row>
    <row r="375" spans="1:8" x14ac:dyDescent="0.3">
      <c r="A375" t="s">
        <v>32</v>
      </c>
      <c r="B375">
        <v>358</v>
      </c>
      <c r="C375">
        <v>345</v>
      </c>
      <c r="D375">
        <v>381</v>
      </c>
      <c r="E375">
        <v>378</v>
      </c>
      <c r="F375">
        <v>397</v>
      </c>
      <c r="G375">
        <v>410</v>
      </c>
      <c r="H375" s="63"/>
    </row>
    <row r="376" spans="1:8" x14ac:dyDescent="0.3">
      <c r="A376" t="s">
        <v>364</v>
      </c>
      <c r="B376">
        <v>561</v>
      </c>
      <c r="C376">
        <v>638</v>
      </c>
      <c r="D376">
        <v>529</v>
      </c>
      <c r="E376">
        <v>547</v>
      </c>
      <c r="F376">
        <v>589</v>
      </c>
      <c r="G376">
        <v>569</v>
      </c>
      <c r="H376" s="63"/>
    </row>
    <row r="377" spans="1:8" x14ac:dyDescent="0.3">
      <c r="A377" t="s">
        <v>34</v>
      </c>
      <c r="B377">
        <v>408</v>
      </c>
      <c r="C377">
        <v>489</v>
      </c>
      <c r="D377">
        <v>428</v>
      </c>
      <c r="E377">
        <v>452</v>
      </c>
      <c r="F377">
        <v>413</v>
      </c>
      <c r="G377">
        <v>407</v>
      </c>
      <c r="H377" s="63"/>
    </row>
    <row r="378" spans="1:8" x14ac:dyDescent="0.3">
      <c r="A378" t="s">
        <v>365</v>
      </c>
      <c r="B378">
        <v>399</v>
      </c>
      <c r="C378">
        <v>437</v>
      </c>
      <c r="D378">
        <v>376</v>
      </c>
      <c r="E378">
        <v>353</v>
      </c>
      <c r="F378">
        <v>350</v>
      </c>
      <c r="G378">
        <v>370</v>
      </c>
      <c r="H378" s="63"/>
    </row>
    <row r="379" spans="1:8" x14ac:dyDescent="0.3">
      <c r="B379" s="6"/>
      <c r="C379" s="6"/>
      <c r="D379" s="6"/>
      <c r="E379" s="6"/>
      <c r="F379" s="6"/>
      <c r="G379" s="6"/>
      <c r="H379" s="63"/>
    </row>
    <row r="380" spans="1:8" x14ac:dyDescent="0.3">
      <c r="A380" s="14" t="s">
        <v>366</v>
      </c>
      <c r="B380" s="6"/>
      <c r="C380" s="6"/>
      <c r="D380" s="6"/>
      <c r="E380" s="6"/>
      <c r="F380" s="6"/>
      <c r="G380" s="6"/>
      <c r="H380" s="63"/>
    </row>
    <row r="381" spans="1:8" x14ac:dyDescent="0.3">
      <c r="A381" t="s">
        <v>49</v>
      </c>
      <c r="B381" t="s">
        <v>50</v>
      </c>
      <c r="C381" t="s">
        <v>51</v>
      </c>
      <c r="D381" t="s">
        <v>52</v>
      </c>
      <c r="E381" t="s">
        <v>53</v>
      </c>
      <c r="F381" t="s">
        <v>54</v>
      </c>
      <c r="G381" t="s">
        <v>113</v>
      </c>
      <c r="H381" s="63"/>
    </row>
    <row r="382" spans="1:8" x14ac:dyDescent="0.3">
      <c r="A382" s="14" t="s">
        <v>38</v>
      </c>
      <c r="H382" s="63"/>
    </row>
    <row r="383" spans="1:8" x14ac:dyDescent="0.3">
      <c r="A383" t="s">
        <v>367</v>
      </c>
      <c r="B383">
        <v>199</v>
      </c>
      <c r="C383">
        <v>198</v>
      </c>
      <c r="D383">
        <v>198</v>
      </c>
      <c r="E383">
        <v>182</v>
      </c>
      <c r="F383">
        <v>206</v>
      </c>
      <c r="G383">
        <v>200</v>
      </c>
      <c r="H383" s="63"/>
    </row>
    <row r="384" spans="1:8" x14ac:dyDescent="0.3">
      <c r="A384" t="s">
        <v>368</v>
      </c>
      <c r="B384">
        <v>181</v>
      </c>
      <c r="C384">
        <v>171</v>
      </c>
      <c r="D384">
        <v>175</v>
      </c>
      <c r="E384">
        <v>173</v>
      </c>
      <c r="F384">
        <v>200</v>
      </c>
      <c r="G384">
        <v>175</v>
      </c>
      <c r="H384" s="63"/>
    </row>
    <row r="385" spans="1:8" x14ac:dyDescent="0.3">
      <c r="A385" t="s">
        <v>369</v>
      </c>
      <c r="B385">
        <v>183</v>
      </c>
      <c r="C385">
        <v>205</v>
      </c>
      <c r="D385">
        <v>197</v>
      </c>
      <c r="E385">
        <v>201</v>
      </c>
      <c r="F385">
        <v>192</v>
      </c>
      <c r="G385">
        <v>198</v>
      </c>
      <c r="H385" s="63"/>
    </row>
    <row r="386" spans="1:8" x14ac:dyDescent="0.3">
      <c r="A386" t="s">
        <v>370</v>
      </c>
      <c r="B386">
        <v>167</v>
      </c>
      <c r="C386">
        <v>208</v>
      </c>
      <c r="D386">
        <v>193</v>
      </c>
      <c r="E386">
        <v>180</v>
      </c>
      <c r="F386">
        <v>202</v>
      </c>
      <c r="G386">
        <v>199</v>
      </c>
      <c r="H386" s="63"/>
    </row>
    <row r="387" spans="1:8" x14ac:dyDescent="0.3">
      <c r="A387" t="s">
        <v>371</v>
      </c>
      <c r="B387">
        <v>225</v>
      </c>
      <c r="C387">
        <v>254</v>
      </c>
      <c r="D387">
        <v>217</v>
      </c>
      <c r="E387">
        <v>220</v>
      </c>
      <c r="F387">
        <v>228</v>
      </c>
      <c r="G387">
        <v>239</v>
      </c>
      <c r="H387" s="63"/>
    </row>
    <row r="388" spans="1:8" x14ac:dyDescent="0.3">
      <c r="A388" t="s">
        <v>372</v>
      </c>
      <c r="B388">
        <v>237</v>
      </c>
      <c r="C388">
        <v>258</v>
      </c>
      <c r="D388">
        <v>232</v>
      </c>
      <c r="E388">
        <v>237</v>
      </c>
      <c r="F388">
        <v>253</v>
      </c>
      <c r="G388">
        <v>193</v>
      </c>
      <c r="H388" s="63"/>
    </row>
    <row r="389" spans="1:8" x14ac:dyDescent="0.3">
      <c r="A389" t="s">
        <v>373</v>
      </c>
      <c r="B389">
        <v>156</v>
      </c>
      <c r="C389">
        <v>215</v>
      </c>
      <c r="D389">
        <v>171</v>
      </c>
      <c r="E389">
        <v>191</v>
      </c>
      <c r="F389">
        <v>155</v>
      </c>
      <c r="G389">
        <v>187</v>
      </c>
      <c r="H389" s="63"/>
    </row>
    <row r="390" spans="1:8" x14ac:dyDescent="0.3">
      <c r="A390" t="s">
        <v>374</v>
      </c>
      <c r="B390" s="3">
        <v>45.845697329376854</v>
      </c>
      <c r="C390" s="3">
        <v>48.177601060304838</v>
      </c>
      <c r="D390" s="3">
        <v>44.830079537237886</v>
      </c>
      <c r="E390" s="3">
        <v>46.820809248554909</v>
      </c>
      <c r="F390" s="3">
        <v>44.289693593314759</v>
      </c>
      <c r="G390" s="3">
        <v>44.50035945363048</v>
      </c>
      <c r="H390" s="63"/>
    </row>
    <row r="391" spans="1:8" x14ac:dyDescent="0.3">
      <c r="A391" s="14" t="s">
        <v>326</v>
      </c>
      <c r="H391" s="63"/>
    </row>
    <row r="392" spans="1:8" x14ac:dyDescent="0.3">
      <c r="A392" t="s">
        <v>367</v>
      </c>
      <c r="B392">
        <v>12</v>
      </c>
      <c r="C392">
        <v>20</v>
      </c>
      <c r="D392">
        <v>15</v>
      </c>
      <c r="E392">
        <v>9</v>
      </c>
      <c r="F392">
        <v>7</v>
      </c>
      <c r="G392">
        <v>8</v>
      </c>
      <c r="H392" s="63"/>
    </row>
    <row r="393" spans="1:8" x14ac:dyDescent="0.3">
      <c r="A393" t="s">
        <v>368</v>
      </c>
      <c r="B393">
        <v>17</v>
      </c>
      <c r="C393">
        <v>13</v>
      </c>
      <c r="D393">
        <v>8</v>
      </c>
      <c r="E393">
        <v>5</v>
      </c>
      <c r="F393">
        <v>4</v>
      </c>
      <c r="G393">
        <v>14</v>
      </c>
      <c r="H393" s="63"/>
    </row>
    <row r="394" spans="1:8" x14ac:dyDescent="0.3">
      <c r="A394" t="s">
        <v>369</v>
      </c>
      <c r="B394">
        <v>8</v>
      </c>
      <c r="C394">
        <v>9</v>
      </c>
      <c r="D394">
        <v>8</v>
      </c>
      <c r="E394">
        <v>10</v>
      </c>
      <c r="F394">
        <v>12</v>
      </c>
      <c r="G394">
        <v>8</v>
      </c>
      <c r="H394" s="63"/>
    </row>
    <row r="395" spans="1:8" x14ac:dyDescent="0.3">
      <c r="A395" t="s">
        <v>370</v>
      </c>
      <c r="B395">
        <v>8</v>
      </c>
      <c r="C395">
        <v>10</v>
      </c>
      <c r="D395">
        <v>9</v>
      </c>
      <c r="E395">
        <v>9</v>
      </c>
      <c r="F395">
        <v>12</v>
      </c>
      <c r="G395">
        <v>7</v>
      </c>
      <c r="H395" s="63"/>
    </row>
    <row r="396" spans="1:8" x14ac:dyDescent="0.3">
      <c r="A396" t="s">
        <v>371</v>
      </c>
      <c r="B396">
        <v>14</v>
      </c>
      <c r="C396">
        <v>14</v>
      </c>
      <c r="D396">
        <v>14</v>
      </c>
      <c r="E396">
        <v>11</v>
      </c>
      <c r="F396">
        <v>16</v>
      </c>
      <c r="G396">
        <v>9</v>
      </c>
      <c r="H396" s="63"/>
    </row>
    <row r="397" spans="1:8" x14ac:dyDescent="0.3">
      <c r="A397" t="s">
        <v>372</v>
      </c>
      <c r="B397">
        <v>9</v>
      </c>
      <c r="C397">
        <v>20</v>
      </c>
      <c r="D397">
        <v>20</v>
      </c>
      <c r="E397">
        <v>17</v>
      </c>
      <c r="F397">
        <v>16</v>
      </c>
      <c r="G397">
        <v>12</v>
      </c>
      <c r="H397" s="63"/>
    </row>
    <row r="398" spans="1:8" x14ac:dyDescent="0.3">
      <c r="A398" t="s">
        <v>373</v>
      </c>
      <c r="B398">
        <v>11</v>
      </c>
      <c r="C398">
        <v>15</v>
      </c>
      <c r="D398">
        <v>13</v>
      </c>
      <c r="E398">
        <v>20</v>
      </c>
      <c r="F398">
        <v>11</v>
      </c>
      <c r="G398">
        <v>9</v>
      </c>
      <c r="H398" s="63"/>
    </row>
    <row r="399" spans="1:8" x14ac:dyDescent="0.3">
      <c r="A399" t="s">
        <v>374</v>
      </c>
      <c r="B399" s="3">
        <v>43.037974683544306</v>
      </c>
      <c r="C399" s="3">
        <v>48.514851485148512</v>
      </c>
      <c r="D399" s="3">
        <v>54.022988505747129</v>
      </c>
      <c r="E399" s="3">
        <v>59.259259259259252</v>
      </c>
      <c r="F399" s="3">
        <v>55.128205128205131</v>
      </c>
      <c r="G399" s="3">
        <v>44.776119402985074</v>
      </c>
      <c r="H399" s="63"/>
    </row>
    <row r="400" spans="1:8" x14ac:dyDescent="0.3">
      <c r="A400" s="14" t="s">
        <v>327</v>
      </c>
      <c r="H400" s="63"/>
    </row>
    <row r="401" spans="1:8" x14ac:dyDescent="0.3">
      <c r="A401" t="s">
        <v>367</v>
      </c>
      <c r="B401">
        <v>236</v>
      </c>
      <c r="C401">
        <v>227</v>
      </c>
      <c r="D401">
        <v>241</v>
      </c>
      <c r="E401">
        <v>229</v>
      </c>
      <c r="F401">
        <v>247</v>
      </c>
      <c r="G401">
        <v>247</v>
      </c>
      <c r="H401" s="63"/>
    </row>
    <row r="402" spans="1:8" x14ac:dyDescent="0.3">
      <c r="A402" t="s">
        <v>368</v>
      </c>
      <c r="B402">
        <v>233</v>
      </c>
      <c r="C402">
        <v>198</v>
      </c>
      <c r="D402">
        <v>203</v>
      </c>
      <c r="E402">
        <v>208</v>
      </c>
      <c r="F402">
        <v>231</v>
      </c>
      <c r="G402">
        <v>197</v>
      </c>
      <c r="H402" s="63"/>
    </row>
    <row r="403" spans="1:8" x14ac:dyDescent="0.3">
      <c r="A403" t="s">
        <v>369</v>
      </c>
      <c r="B403">
        <v>220</v>
      </c>
      <c r="C403">
        <v>269</v>
      </c>
      <c r="D403">
        <v>241</v>
      </c>
      <c r="E403">
        <v>232</v>
      </c>
      <c r="F403">
        <v>225</v>
      </c>
      <c r="G403">
        <v>231</v>
      </c>
      <c r="H403" s="63"/>
    </row>
    <row r="404" spans="1:8" x14ac:dyDescent="0.3">
      <c r="A404" t="s">
        <v>370</v>
      </c>
      <c r="B404">
        <v>207</v>
      </c>
      <c r="C404">
        <v>249</v>
      </c>
      <c r="D404">
        <v>236</v>
      </c>
      <c r="E404">
        <v>240</v>
      </c>
      <c r="F404">
        <v>237</v>
      </c>
      <c r="G404">
        <v>234</v>
      </c>
      <c r="H404" s="63"/>
    </row>
    <row r="405" spans="1:8" x14ac:dyDescent="0.3">
      <c r="A405" t="s">
        <v>371</v>
      </c>
      <c r="B405">
        <v>291</v>
      </c>
      <c r="C405">
        <v>312</v>
      </c>
      <c r="D405">
        <v>257</v>
      </c>
      <c r="E405">
        <v>263</v>
      </c>
      <c r="F405">
        <v>265</v>
      </c>
      <c r="G405">
        <v>311</v>
      </c>
      <c r="H405" s="63"/>
    </row>
    <row r="406" spans="1:8" x14ac:dyDescent="0.3">
      <c r="A406" t="s">
        <v>372</v>
      </c>
      <c r="B406">
        <v>319</v>
      </c>
      <c r="C406">
        <v>339</v>
      </c>
      <c r="D406">
        <v>302</v>
      </c>
      <c r="E406">
        <v>317</v>
      </c>
      <c r="F406">
        <v>335</v>
      </c>
      <c r="G406">
        <v>276</v>
      </c>
      <c r="H406" s="63"/>
    </row>
    <row r="407" spans="1:8" x14ac:dyDescent="0.3">
      <c r="A407" t="s">
        <v>373</v>
      </c>
      <c r="B407">
        <v>220</v>
      </c>
      <c r="C407">
        <v>315</v>
      </c>
      <c r="D407">
        <v>234</v>
      </c>
      <c r="E407">
        <v>241</v>
      </c>
      <c r="F407">
        <v>209</v>
      </c>
      <c r="G407">
        <v>260</v>
      </c>
      <c r="H407" s="63"/>
    </row>
    <row r="408" spans="1:8" x14ac:dyDescent="0.3">
      <c r="A408" t="s">
        <v>374</v>
      </c>
      <c r="B408" s="3">
        <v>48.088064889918883</v>
      </c>
      <c r="C408" s="3">
        <v>50.602409638554214</v>
      </c>
      <c r="D408" s="3">
        <v>46.266044340723454</v>
      </c>
      <c r="E408" s="3">
        <v>47.456647398843934</v>
      </c>
      <c r="F408" s="3">
        <v>46.255002858776443</v>
      </c>
      <c r="G408" s="3">
        <v>48.234624145785872</v>
      </c>
      <c r="H408" s="63"/>
    </row>
    <row r="409" spans="1:8" x14ac:dyDescent="0.3">
      <c r="B409" s="6"/>
      <c r="C409" s="6"/>
      <c r="D409" s="6"/>
      <c r="E409" s="6"/>
      <c r="F409" s="6"/>
      <c r="G409" s="6"/>
      <c r="H409" s="63"/>
    </row>
    <row r="410" spans="1:8" x14ac:dyDescent="0.3">
      <c r="A410" s="14" t="s">
        <v>375</v>
      </c>
      <c r="B410" s="6"/>
      <c r="C410" s="6"/>
      <c r="D410" s="6"/>
      <c r="E410" s="6"/>
      <c r="F410" s="6"/>
      <c r="G410" s="6"/>
      <c r="H410" s="63"/>
    </row>
    <row r="411" spans="1:8" x14ac:dyDescent="0.3">
      <c r="A411" t="s">
        <v>49</v>
      </c>
      <c r="B411" t="s">
        <v>50</v>
      </c>
      <c r="C411" t="s">
        <v>51</v>
      </c>
      <c r="D411" t="s">
        <v>52</v>
      </c>
      <c r="E411" t="s">
        <v>53</v>
      </c>
      <c r="F411" t="s">
        <v>54</v>
      </c>
      <c r="G411" t="s">
        <v>113</v>
      </c>
      <c r="H411" s="63"/>
    </row>
    <row r="412" spans="1:8" x14ac:dyDescent="0.3">
      <c r="A412" s="14" t="s">
        <v>38</v>
      </c>
      <c r="H412" s="63"/>
    </row>
    <row r="413" spans="1:8" x14ac:dyDescent="0.3">
      <c r="A413" t="s">
        <v>264</v>
      </c>
      <c r="B413">
        <v>135</v>
      </c>
      <c r="C413">
        <v>128</v>
      </c>
      <c r="D413">
        <v>130</v>
      </c>
      <c r="E413">
        <v>124</v>
      </c>
      <c r="F413">
        <v>125</v>
      </c>
      <c r="G413">
        <v>98</v>
      </c>
      <c r="H413" s="63"/>
    </row>
    <row r="414" spans="1:8" x14ac:dyDescent="0.3">
      <c r="A414" t="s">
        <v>376</v>
      </c>
      <c r="B414">
        <v>129</v>
      </c>
      <c r="C414">
        <v>145</v>
      </c>
      <c r="D414">
        <v>152</v>
      </c>
      <c r="E414">
        <v>145</v>
      </c>
      <c r="F414">
        <v>155</v>
      </c>
      <c r="G414">
        <v>142</v>
      </c>
      <c r="H414" s="63"/>
    </row>
    <row r="415" spans="1:8" x14ac:dyDescent="0.3">
      <c r="A415" t="s">
        <v>377</v>
      </c>
      <c r="B415">
        <v>173</v>
      </c>
      <c r="C415">
        <v>194</v>
      </c>
      <c r="D415">
        <v>157</v>
      </c>
      <c r="E415">
        <v>189</v>
      </c>
      <c r="F415">
        <v>178</v>
      </c>
      <c r="G415">
        <v>190</v>
      </c>
      <c r="H415" s="63"/>
    </row>
    <row r="416" spans="1:8" x14ac:dyDescent="0.3">
      <c r="A416" t="s">
        <v>378</v>
      </c>
      <c r="B416">
        <v>246</v>
      </c>
      <c r="C416">
        <v>243</v>
      </c>
      <c r="D416">
        <v>249</v>
      </c>
      <c r="E416">
        <v>248</v>
      </c>
      <c r="F416">
        <v>272</v>
      </c>
      <c r="G416">
        <v>266</v>
      </c>
      <c r="H416" s="63"/>
    </row>
    <row r="417" spans="1:8" x14ac:dyDescent="0.3">
      <c r="A417" t="s">
        <v>379</v>
      </c>
      <c r="B417">
        <v>288</v>
      </c>
      <c r="C417">
        <v>361</v>
      </c>
      <c r="D417">
        <v>298</v>
      </c>
      <c r="E417">
        <v>321</v>
      </c>
      <c r="F417">
        <v>315</v>
      </c>
      <c r="G417">
        <v>297</v>
      </c>
      <c r="H417" s="63"/>
    </row>
    <row r="418" spans="1:8" x14ac:dyDescent="0.3">
      <c r="A418" t="s">
        <v>380</v>
      </c>
      <c r="B418">
        <v>241</v>
      </c>
      <c r="C418">
        <v>293</v>
      </c>
      <c r="D418">
        <v>247</v>
      </c>
      <c r="E418">
        <v>241</v>
      </c>
      <c r="F418">
        <v>263</v>
      </c>
      <c r="G418">
        <v>270</v>
      </c>
      <c r="H418" s="63"/>
    </row>
    <row r="419" spans="1:8" x14ac:dyDescent="0.3">
      <c r="A419" t="s">
        <v>381</v>
      </c>
      <c r="B419">
        <v>134</v>
      </c>
      <c r="C419">
        <v>144</v>
      </c>
      <c r="D419">
        <v>149</v>
      </c>
      <c r="E419">
        <v>116</v>
      </c>
      <c r="F419">
        <v>128</v>
      </c>
      <c r="G419">
        <v>126</v>
      </c>
      <c r="H419" s="63"/>
    </row>
    <row r="420" spans="1:8" x14ac:dyDescent="0.3">
      <c r="A420" t="s">
        <v>312</v>
      </c>
      <c r="B420">
        <v>2</v>
      </c>
      <c r="C420">
        <v>1</v>
      </c>
      <c r="D420">
        <v>1</v>
      </c>
      <c r="E420">
        <v>0</v>
      </c>
      <c r="F420">
        <v>0</v>
      </c>
      <c r="G420">
        <v>2</v>
      </c>
      <c r="H420" s="63"/>
    </row>
    <row r="421" spans="1:8" x14ac:dyDescent="0.3">
      <c r="A421" s="14" t="s">
        <v>326</v>
      </c>
      <c r="H421" s="63"/>
    </row>
    <row r="422" spans="1:8" x14ac:dyDescent="0.3">
      <c r="A422" t="s">
        <v>264</v>
      </c>
      <c r="B422">
        <v>7</v>
      </c>
      <c r="C422">
        <v>8</v>
      </c>
      <c r="D422">
        <v>15</v>
      </c>
      <c r="E422">
        <v>6</v>
      </c>
      <c r="F422">
        <v>9</v>
      </c>
      <c r="G422">
        <v>8</v>
      </c>
      <c r="H422" s="63"/>
    </row>
    <row r="423" spans="1:8" x14ac:dyDescent="0.3">
      <c r="A423" t="s">
        <v>376</v>
      </c>
      <c r="B423">
        <v>11</v>
      </c>
      <c r="C423">
        <v>9</v>
      </c>
      <c r="D423">
        <v>10</v>
      </c>
      <c r="E423">
        <v>12</v>
      </c>
      <c r="F423">
        <v>4</v>
      </c>
      <c r="G423">
        <v>8</v>
      </c>
      <c r="H423" s="63"/>
    </row>
    <row r="424" spans="1:8" x14ac:dyDescent="0.3">
      <c r="A424" t="s">
        <v>377</v>
      </c>
      <c r="B424">
        <v>10</v>
      </c>
      <c r="C424">
        <v>11</v>
      </c>
      <c r="D424">
        <v>9</v>
      </c>
      <c r="E424">
        <v>4</v>
      </c>
      <c r="F424">
        <v>6</v>
      </c>
      <c r="G424">
        <v>2</v>
      </c>
      <c r="H424" s="63"/>
    </row>
    <row r="425" spans="1:8" x14ac:dyDescent="0.3">
      <c r="A425" t="s">
        <v>378</v>
      </c>
      <c r="B425">
        <v>9</v>
      </c>
      <c r="C425">
        <v>16</v>
      </c>
      <c r="D425">
        <v>14</v>
      </c>
      <c r="E425">
        <v>16</v>
      </c>
      <c r="F425">
        <v>11</v>
      </c>
      <c r="G425">
        <v>11</v>
      </c>
      <c r="H425" s="63"/>
    </row>
    <row r="426" spans="1:8" x14ac:dyDescent="0.3">
      <c r="A426" t="s">
        <v>379</v>
      </c>
      <c r="B426">
        <v>17</v>
      </c>
      <c r="C426">
        <v>27</v>
      </c>
      <c r="D426">
        <v>17</v>
      </c>
      <c r="E426">
        <v>18</v>
      </c>
      <c r="F426">
        <v>9</v>
      </c>
      <c r="G426">
        <v>15</v>
      </c>
      <c r="H426" s="63"/>
    </row>
    <row r="427" spans="1:8" x14ac:dyDescent="0.3">
      <c r="A427" t="s">
        <v>380</v>
      </c>
      <c r="B427">
        <v>13</v>
      </c>
      <c r="C427">
        <v>13</v>
      </c>
      <c r="D427">
        <v>17</v>
      </c>
      <c r="E427">
        <v>15</v>
      </c>
      <c r="F427">
        <v>27</v>
      </c>
      <c r="G427">
        <v>16</v>
      </c>
      <c r="H427" s="63"/>
    </row>
    <row r="428" spans="1:8" x14ac:dyDescent="0.3">
      <c r="A428" t="s">
        <v>381</v>
      </c>
      <c r="B428">
        <v>12</v>
      </c>
      <c r="C428">
        <v>17</v>
      </c>
      <c r="D428">
        <v>4</v>
      </c>
      <c r="E428">
        <v>10</v>
      </c>
      <c r="F428">
        <v>12</v>
      </c>
      <c r="G428">
        <v>7</v>
      </c>
      <c r="H428" s="63"/>
    </row>
    <row r="429" spans="1:8" x14ac:dyDescent="0.3">
      <c r="A429" t="s">
        <v>312</v>
      </c>
      <c r="B429">
        <v>0</v>
      </c>
      <c r="C429">
        <v>0</v>
      </c>
      <c r="D429">
        <v>1</v>
      </c>
      <c r="E429">
        <v>0</v>
      </c>
      <c r="F429">
        <v>0</v>
      </c>
      <c r="G429">
        <v>0</v>
      </c>
      <c r="H429" s="63"/>
    </row>
    <row r="430" spans="1:8" x14ac:dyDescent="0.3">
      <c r="A430" s="14" t="s">
        <v>327</v>
      </c>
      <c r="H430" s="63"/>
    </row>
    <row r="431" spans="1:8" x14ac:dyDescent="0.3">
      <c r="A431" t="s">
        <v>264</v>
      </c>
      <c r="B431">
        <v>178</v>
      </c>
      <c r="C431">
        <v>172</v>
      </c>
      <c r="D431">
        <v>180</v>
      </c>
      <c r="E431">
        <v>180</v>
      </c>
      <c r="F431">
        <v>171</v>
      </c>
      <c r="G431">
        <v>131</v>
      </c>
      <c r="H431" s="63"/>
    </row>
    <row r="432" spans="1:8" x14ac:dyDescent="0.3">
      <c r="A432" t="s">
        <v>376</v>
      </c>
      <c r="B432">
        <v>164</v>
      </c>
      <c r="C432">
        <v>171</v>
      </c>
      <c r="D432">
        <v>199</v>
      </c>
      <c r="E432">
        <v>182</v>
      </c>
      <c r="F432">
        <v>178</v>
      </c>
      <c r="G432">
        <v>171</v>
      </c>
      <c r="H432" s="63"/>
    </row>
    <row r="433" spans="1:8" x14ac:dyDescent="0.3">
      <c r="A433" t="s">
        <v>377</v>
      </c>
      <c r="B433">
        <v>229</v>
      </c>
      <c r="C433">
        <v>254</v>
      </c>
      <c r="D433">
        <v>189</v>
      </c>
      <c r="E433">
        <v>235</v>
      </c>
      <c r="F433">
        <v>231</v>
      </c>
      <c r="G433">
        <v>269</v>
      </c>
      <c r="H433" s="63"/>
    </row>
    <row r="434" spans="1:8" x14ac:dyDescent="0.3">
      <c r="A434" t="s">
        <v>378</v>
      </c>
      <c r="B434">
        <v>324</v>
      </c>
      <c r="C434">
        <v>304</v>
      </c>
      <c r="D434">
        <v>281</v>
      </c>
      <c r="E434">
        <v>295</v>
      </c>
      <c r="F434">
        <v>330</v>
      </c>
      <c r="G434">
        <v>319</v>
      </c>
      <c r="H434" s="63"/>
    </row>
    <row r="435" spans="1:8" x14ac:dyDescent="0.3">
      <c r="A435" t="s">
        <v>379</v>
      </c>
      <c r="B435">
        <v>350</v>
      </c>
      <c r="C435">
        <v>448</v>
      </c>
      <c r="D435">
        <v>372</v>
      </c>
      <c r="E435">
        <v>391</v>
      </c>
      <c r="F435">
        <v>393</v>
      </c>
      <c r="G435">
        <v>370</v>
      </c>
      <c r="H435" s="63"/>
    </row>
    <row r="436" spans="1:8" x14ac:dyDescent="0.3">
      <c r="A436" t="s">
        <v>380</v>
      </c>
      <c r="B436">
        <v>306</v>
      </c>
      <c r="C436">
        <v>372</v>
      </c>
      <c r="D436">
        <v>294</v>
      </c>
      <c r="E436">
        <v>281</v>
      </c>
      <c r="F436">
        <v>299</v>
      </c>
      <c r="G436">
        <v>339</v>
      </c>
      <c r="H436" s="63"/>
    </row>
    <row r="437" spans="1:8" x14ac:dyDescent="0.3">
      <c r="A437" t="s">
        <v>381</v>
      </c>
      <c r="B437">
        <v>173</v>
      </c>
      <c r="C437">
        <v>183</v>
      </c>
      <c r="D437">
        <v>199</v>
      </c>
      <c r="E437">
        <v>166</v>
      </c>
      <c r="F437">
        <v>147</v>
      </c>
      <c r="G437">
        <v>155</v>
      </c>
      <c r="H437" s="63"/>
    </row>
    <row r="438" spans="1:8" x14ac:dyDescent="0.3">
      <c r="A438" t="s">
        <v>312</v>
      </c>
      <c r="B438">
        <v>2</v>
      </c>
      <c r="C438">
        <v>5</v>
      </c>
      <c r="D438">
        <v>0</v>
      </c>
      <c r="E438">
        <v>0</v>
      </c>
      <c r="F438">
        <v>0</v>
      </c>
      <c r="G438">
        <v>2</v>
      </c>
      <c r="H438" s="63"/>
    </row>
    <row r="439" spans="1:8" x14ac:dyDescent="0.3">
      <c r="H439" s="63"/>
    </row>
    <row r="440" spans="1:8" x14ac:dyDescent="0.3">
      <c r="A440" s="14" t="s">
        <v>382</v>
      </c>
      <c r="H440" s="63"/>
    </row>
    <row r="441" spans="1:8" x14ac:dyDescent="0.3">
      <c r="A441" t="s">
        <v>49</v>
      </c>
      <c r="B441" t="s">
        <v>26</v>
      </c>
      <c r="C441" t="s">
        <v>383</v>
      </c>
      <c r="D441" t="s">
        <v>384</v>
      </c>
      <c r="E441" t="s">
        <v>385</v>
      </c>
      <c r="F441" t="s">
        <v>386</v>
      </c>
      <c r="G441" t="s">
        <v>387</v>
      </c>
      <c r="H441" s="63"/>
    </row>
    <row r="442" spans="1:8" x14ac:dyDescent="0.3">
      <c r="A442" t="s">
        <v>322</v>
      </c>
      <c r="B442">
        <v>247</v>
      </c>
      <c r="C442">
        <v>92</v>
      </c>
      <c r="D442">
        <v>23</v>
      </c>
      <c r="E442">
        <v>18</v>
      </c>
      <c r="F442">
        <v>5</v>
      </c>
      <c r="G442">
        <v>27</v>
      </c>
      <c r="H442" s="63"/>
    </row>
    <row r="443" spans="1:8" x14ac:dyDescent="0.3">
      <c r="A443" t="s">
        <v>4</v>
      </c>
      <c r="B443">
        <v>9</v>
      </c>
      <c r="C443">
        <v>3</v>
      </c>
      <c r="D443">
        <v>0</v>
      </c>
      <c r="E443">
        <v>1</v>
      </c>
      <c r="F443">
        <v>0</v>
      </c>
      <c r="G443">
        <v>1</v>
      </c>
      <c r="H443" s="63"/>
    </row>
    <row r="444" spans="1:8" x14ac:dyDescent="0.3">
      <c r="A444" t="s">
        <v>323</v>
      </c>
      <c r="B444">
        <v>101</v>
      </c>
      <c r="C444">
        <v>25</v>
      </c>
      <c r="D444">
        <v>19</v>
      </c>
      <c r="E444">
        <v>0</v>
      </c>
      <c r="F444">
        <v>1</v>
      </c>
      <c r="G444">
        <v>2</v>
      </c>
      <c r="H444" s="63"/>
    </row>
    <row r="445" spans="1:8" x14ac:dyDescent="0.3">
      <c r="A445" t="s">
        <v>6</v>
      </c>
      <c r="B445">
        <v>50</v>
      </c>
      <c r="C445">
        <v>20</v>
      </c>
      <c r="D445">
        <v>4</v>
      </c>
      <c r="E445">
        <v>5</v>
      </c>
      <c r="F445">
        <v>1</v>
      </c>
      <c r="G445">
        <v>4</v>
      </c>
      <c r="H445" s="63"/>
    </row>
    <row r="446" spans="1:8" x14ac:dyDescent="0.3">
      <c r="A446" t="s">
        <v>7</v>
      </c>
      <c r="B446">
        <v>39</v>
      </c>
      <c r="C446">
        <v>12</v>
      </c>
      <c r="D446">
        <v>8</v>
      </c>
      <c r="E446">
        <v>3</v>
      </c>
      <c r="F446">
        <v>2</v>
      </c>
      <c r="G446">
        <v>2</v>
      </c>
      <c r="H446" s="63"/>
    </row>
    <row r="447" spans="1:8" x14ac:dyDescent="0.3">
      <c r="A447" t="s">
        <v>8</v>
      </c>
      <c r="B447">
        <v>25</v>
      </c>
      <c r="C447">
        <v>12</v>
      </c>
      <c r="D447">
        <v>5</v>
      </c>
      <c r="E447">
        <v>0</v>
      </c>
      <c r="F447">
        <v>0</v>
      </c>
      <c r="G447">
        <v>3</v>
      </c>
      <c r="H447" s="63"/>
    </row>
    <row r="448" spans="1:8" x14ac:dyDescent="0.3">
      <c r="A448" t="s">
        <v>9</v>
      </c>
      <c r="B448">
        <v>75</v>
      </c>
      <c r="C448">
        <v>30</v>
      </c>
      <c r="D448">
        <v>13</v>
      </c>
      <c r="E448">
        <v>5</v>
      </c>
      <c r="F448">
        <v>3</v>
      </c>
      <c r="G448">
        <v>4</v>
      </c>
      <c r="H448" s="63"/>
    </row>
    <row r="449" spans="1:8" x14ac:dyDescent="0.3">
      <c r="A449" t="s">
        <v>10</v>
      </c>
      <c r="B449">
        <v>43</v>
      </c>
      <c r="C449">
        <v>19</v>
      </c>
      <c r="D449">
        <v>6</v>
      </c>
      <c r="E449">
        <v>2</v>
      </c>
      <c r="F449">
        <v>1</v>
      </c>
      <c r="G449">
        <v>0</v>
      </c>
      <c r="H449" s="63"/>
    </row>
    <row r="450" spans="1:8" x14ac:dyDescent="0.3">
      <c r="A450" t="s">
        <v>324</v>
      </c>
      <c r="B450">
        <v>81</v>
      </c>
      <c r="C450">
        <v>29</v>
      </c>
      <c r="D450">
        <v>4</v>
      </c>
      <c r="E450">
        <v>7</v>
      </c>
      <c r="F450">
        <v>2</v>
      </c>
      <c r="G450">
        <v>8</v>
      </c>
      <c r="H450" s="63"/>
    </row>
    <row r="451" spans="1:8" x14ac:dyDescent="0.3">
      <c r="A451" t="s">
        <v>12</v>
      </c>
      <c r="B451">
        <v>72</v>
      </c>
      <c r="C451">
        <v>30</v>
      </c>
      <c r="D451">
        <v>4</v>
      </c>
      <c r="E451">
        <v>3</v>
      </c>
      <c r="F451">
        <v>2</v>
      </c>
      <c r="G451">
        <v>4</v>
      </c>
      <c r="H451" s="63"/>
    </row>
    <row r="452" spans="1:8" x14ac:dyDescent="0.3">
      <c r="A452" t="s">
        <v>13</v>
      </c>
      <c r="B452">
        <v>51</v>
      </c>
      <c r="C452">
        <v>15</v>
      </c>
      <c r="D452">
        <v>1</v>
      </c>
      <c r="E452">
        <v>8</v>
      </c>
      <c r="F452">
        <v>1</v>
      </c>
      <c r="G452">
        <v>12</v>
      </c>
      <c r="H452" s="63"/>
    </row>
    <row r="453" spans="1:8" x14ac:dyDescent="0.3">
      <c r="A453" t="s">
        <v>325</v>
      </c>
      <c r="B453">
        <v>70</v>
      </c>
      <c r="C453">
        <v>31</v>
      </c>
      <c r="D453">
        <v>1</v>
      </c>
      <c r="E453">
        <v>1</v>
      </c>
      <c r="F453">
        <v>5</v>
      </c>
      <c r="G453">
        <v>6</v>
      </c>
      <c r="H453" s="63"/>
    </row>
    <row r="454" spans="1:8" x14ac:dyDescent="0.3">
      <c r="A454" t="s">
        <v>15</v>
      </c>
      <c r="B454">
        <v>33</v>
      </c>
      <c r="C454">
        <v>10</v>
      </c>
      <c r="D454">
        <v>6</v>
      </c>
      <c r="E454">
        <v>0</v>
      </c>
      <c r="F454">
        <v>2</v>
      </c>
      <c r="G454">
        <v>2</v>
      </c>
      <c r="H454" s="63"/>
    </row>
    <row r="455" spans="1:8" x14ac:dyDescent="0.3">
      <c r="A455" t="s">
        <v>16</v>
      </c>
      <c r="B455">
        <v>61</v>
      </c>
      <c r="C455">
        <v>20</v>
      </c>
      <c r="D455">
        <v>5</v>
      </c>
      <c r="E455">
        <v>5</v>
      </c>
      <c r="F455">
        <v>3</v>
      </c>
      <c r="G455">
        <v>3</v>
      </c>
      <c r="H455" s="63"/>
    </row>
    <row r="456" spans="1:8" x14ac:dyDescent="0.3">
      <c r="A456" t="s">
        <v>17</v>
      </c>
      <c r="B456">
        <v>56</v>
      </c>
      <c r="C456">
        <v>29</v>
      </c>
      <c r="D456">
        <v>4</v>
      </c>
      <c r="E456">
        <v>0</v>
      </c>
      <c r="F456">
        <v>3</v>
      </c>
      <c r="G456">
        <v>3</v>
      </c>
      <c r="H456" s="63"/>
    </row>
    <row r="457" spans="1:8" x14ac:dyDescent="0.3">
      <c r="A457" t="s">
        <v>294</v>
      </c>
      <c r="B457">
        <v>64</v>
      </c>
      <c r="C457">
        <v>10</v>
      </c>
      <c r="D457">
        <v>29</v>
      </c>
      <c r="E457">
        <v>1</v>
      </c>
      <c r="F457">
        <v>1</v>
      </c>
      <c r="G457">
        <v>8</v>
      </c>
      <c r="H457" s="63"/>
    </row>
    <row r="458" spans="1:8" x14ac:dyDescent="0.3">
      <c r="A458" t="s">
        <v>295</v>
      </c>
      <c r="B458">
        <v>57</v>
      </c>
      <c r="C458">
        <v>7</v>
      </c>
      <c r="D458">
        <v>15</v>
      </c>
      <c r="E458">
        <v>3</v>
      </c>
      <c r="F458">
        <v>0</v>
      </c>
      <c r="G458">
        <v>11</v>
      </c>
      <c r="H458" s="63"/>
    </row>
    <row r="459" spans="1:8" x14ac:dyDescent="0.3">
      <c r="A459" t="s">
        <v>211</v>
      </c>
      <c r="B459">
        <v>591</v>
      </c>
      <c r="C459">
        <v>135</v>
      </c>
      <c r="D459">
        <v>207</v>
      </c>
      <c r="E459">
        <v>27</v>
      </c>
      <c r="F459">
        <v>8</v>
      </c>
      <c r="G459">
        <v>51</v>
      </c>
      <c r="H459" s="63"/>
    </row>
    <row r="460" spans="1:8" x14ac:dyDescent="0.3">
      <c r="A460" t="s">
        <v>296</v>
      </c>
      <c r="B460">
        <v>98</v>
      </c>
      <c r="C460">
        <v>19</v>
      </c>
      <c r="D460">
        <v>35</v>
      </c>
      <c r="E460">
        <v>4</v>
      </c>
      <c r="F460">
        <v>1</v>
      </c>
      <c r="G460">
        <v>29</v>
      </c>
      <c r="H460" s="63"/>
    </row>
    <row r="461" spans="1:8" x14ac:dyDescent="0.3">
      <c r="A461" s="64"/>
      <c r="C461" s="63"/>
      <c r="D461" s="63"/>
      <c r="E461" s="63"/>
      <c r="F461" s="63"/>
      <c r="G461" s="63"/>
      <c r="H461" s="63"/>
    </row>
    <row r="462" spans="1:8" x14ac:dyDescent="0.3">
      <c r="A462" s="64"/>
      <c r="C462" s="63"/>
      <c r="D462" s="63"/>
      <c r="E462" s="63"/>
      <c r="F462" s="63"/>
      <c r="G462" s="63"/>
      <c r="H462" s="63"/>
    </row>
    <row r="463" spans="1:8" x14ac:dyDescent="0.3">
      <c r="A463" s="64"/>
      <c r="C463" s="63"/>
      <c r="D463" s="63"/>
      <c r="E463" s="63"/>
      <c r="F463" s="63"/>
      <c r="G463" s="63"/>
      <c r="H463" s="63"/>
    </row>
    <row r="464" spans="1:8" x14ac:dyDescent="0.3">
      <c r="A464" s="64"/>
      <c r="C464" s="63"/>
      <c r="D464" s="63"/>
      <c r="E464" s="63"/>
      <c r="F464" s="63"/>
      <c r="G464" s="63"/>
      <c r="H464" s="63"/>
    </row>
    <row r="465" spans="1:8" x14ac:dyDescent="0.3">
      <c r="A465" s="64"/>
      <c r="C465" s="63"/>
      <c r="D465" s="63"/>
      <c r="E465" s="63"/>
      <c r="F465" s="63"/>
      <c r="G465" s="63"/>
      <c r="H465" s="63"/>
    </row>
    <row r="466" spans="1:8" x14ac:dyDescent="0.3">
      <c r="A466" s="64"/>
      <c r="C466" s="63"/>
      <c r="D466" s="63"/>
      <c r="E466" s="63"/>
      <c r="F466" s="63"/>
      <c r="G466" s="63"/>
      <c r="H466" s="63"/>
    </row>
    <row r="467" spans="1:8" x14ac:dyDescent="0.3">
      <c r="A467" s="64"/>
      <c r="C467" s="63"/>
      <c r="D467" s="63"/>
      <c r="E467" s="63"/>
      <c r="F467" s="63"/>
      <c r="G467" s="63"/>
      <c r="H467" s="63"/>
    </row>
    <row r="468" spans="1:8" x14ac:dyDescent="0.3">
      <c r="A468" s="64"/>
      <c r="C468" s="63"/>
      <c r="D468" s="63"/>
      <c r="E468" s="63"/>
      <c r="F468" s="63"/>
      <c r="G468" s="63"/>
      <c r="H468" s="63"/>
    </row>
    <row r="469" spans="1:8" x14ac:dyDescent="0.3">
      <c r="A469" s="64"/>
      <c r="C469" s="63"/>
      <c r="D469" s="63"/>
      <c r="E469" s="63"/>
      <c r="F469" s="63"/>
      <c r="G469" s="63"/>
      <c r="H469" s="63"/>
    </row>
  </sheetData>
  <pageMargins left="0.7" right="0.7" top="0.75" bottom="0.75" header="0.3" footer="0.3"/>
  <pageSetup paperSize="9" orientation="portrait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8"/>
  <sheetViews>
    <sheetView zoomScale="80" zoomScaleNormal="80" workbookViewId="0">
      <selection activeCell="A716" sqref="A716:XFD716"/>
    </sheetView>
  </sheetViews>
  <sheetFormatPr defaultRowHeight="16.5" x14ac:dyDescent="0.3"/>
  <cols>
    <col min="1" max="1" width="39.85546875" bestFit="1" customWidth="1"/>
    <col min="2" max="7" width="9.42578125" bestFit="1" customWidth="1"/>
  </cols>
  <sheetData>
    <row r="2" spans="1:7" x14ac:dyDescent="0.3">
      <c r="A2" s="14" t="s">
        <v>388</v>
      </c>
    </row>
    <row r="3" spans="1:7" x14ac:dyDescent="0.3">
      <c r="A3" s="14" t="s">
        <v>49</v>
      </c>
      <c r="B3" t="s">
        <v>50</v>
      </c>
      <c r="C3" t="s">
        <v>51</v>
      </c>
      <c r="D3" t="s">
        <v>52</v>
      </c>
      <c r="E3" t="s">
        <v>53</v>
      </c>
      <c r="F3" t="s">
        <v>54</v>
      </c>
      <c r="G3" t="s">
        <v>113</v>
      </c>
    </row>
    <row r="4" spans="1:7" x14ac:dyDescent="0.3">
      <c r="A4" t="s">
        <v>298</v>
      </c>
      <c r="B4">
        <v>357</v>
      </c>
      <c r="C4">
        <v>414</v>
      </c>
      <c r="D4">
        <v>390</v>
      </c>
      <c r="E4">
        <v>361</v>
      </c>
      <c r="F4">
        <v>367</v>
      </c>
      <c r="G4">
        <v>377</v>
      </c>
    </row>
    <row r="5" spans="1:7" x14ac:dyDescent="0.3">
      <c r="A5" t="s">
        <v>389</v>
      </c>
      <c r="B5">
        <v>354</v>
      </c>
      <c r="C5">
        <v>413</v>
      </c>
      <c r="D5">
        <v>388</v>
      </c>
      <c r="E5">
        <v>358</v>
      </c>
      <c r="F5">
        <v>367</v>
      </c>
      <c r="G5">
        <v>374</v>
      </c>
    </row>
    <row r="6" spans="1:7" x14ac:dyDescent="0.3">
      <c r="A6" t="s">
        <v>299</v>
      </c>
      <c r="B6">
        <v>14</v>
      </c>
      <c r="C6">
        <v>26</v>
      </c>
      <c r="D6">
        <v>29</v>
      </c>
      <c r="E6">
        <v>23</v>
      </c>
      <c r="F6">
        <v>26</v>
      </c>
      <c r="G6">
        <v>24</v>
      </c>
    </row>
    <row r="7" spans="1:7" x14ac:dyDescent="0.3">
      <c r="A7" t="s">
        <v>300</v>
      </c>
      <c r="B7">
        <v>357</v>
      </c>
      <c r="C7">
        <v>406</v>
      </c>
      <c r="D7">
        <v>375</v>
      </c>
      <c r="E7">
        <v>350</v>
      </c>
      <c r="F7">
        <v>352</v>
      </c>
      <c r="G7">
        <v>365</v>
      </c>
    </row>
    <row r="8" spans="1:7" x14ac:dyDescent="0.3">
      <c r="A8" t="s">
        <v>301</v>
      </c>
      <c r="B8" s="9">
        <v>3.9215686274509802</v>
      </c>
      <c r="C8" s="9">
        <v>6.2801932367149762</v>
      </c>
      <c r="D8" s="9">
        <v>7.4358974358974361</v>
      </c>
      <c r="E8" s="9">
        <v>6.3711911357340725</v>
      </c>
      <c r="F8" s="9">
        <v>7.0844686648501369</v>
      </c>
      <c r="G8" s="9">
        <v>6.3660477453580899</v>
      </c>
    </row>
    <row r="9" spans="1:7" x14ac:dyDescent="0.3">
      <c r="A9" t="s">
        <v>302</v>
      </c>
      <c r="B9" s="9">
        <v>3.9215686274509802</v>
      </c>
      <c r="C9" s="9">
        <v>6.403940886699508</v>
      </c>
      <c r="D9" s="9">
        <v>7.7333333333333334</v>
      </c>
      <c r="E9" s="9">
        <v>6.5714285714285712</v>
      </c>
      <c r="F9" s="9">
        <v>7.3863636363636367</v>
      </c>
      <c r="G9" s="9">
        <v>6.5753424657534243</v>
      </c>
    </row>
    <row r="10" spans="1:7" x14ac:dyDescent="0.3">
      <c r="A10" t="s">
        <v>303</v>
      </c>
      <c r="B10" s="9">
        <v>100</v>
      </c>
      <c r="C10" s="9">
        <v>98.067632850241552</v>
      </c>
      <c r="D10" s="9">
        <v>96.15384615384616</v>
      </c>
      <c r="E10" s="9">
        <v>96.95290858725761</v>
      </c>
      <c r="F10" s="9">
        <v>95.912806539509532</v>
      </c>
      <c r="G10" s="9">
        <v>96.816976127320956</v>
      </c>
    </row>
    <row r="11" spans="1:7" x14ac:dyDescent="0.3">
      <c r="A11" t="s">
        <v>304</v>
      </c>
      <c r="B11" s="9">
        <v>371</v>
      </c>
      <c r="C11" s="9">
        <v>432</v>
      </c>
      <c r="D11" s="9">
        <v>404</v>
      </c>
      <c r="E11" s="9">
        <v>373</v>
      </c>
      <c r="F11" s="9">
        <v>378</v>
      </c>
      <c r="G11" s="9">
        <v>389</v>
      </c>
    </row>
    <row r="12" spans="1:7" x14ac:dyDescent="0.3">
      <c r="A12" t="s">
        <v>305</v>
      </c>
      <c r="B12" s="9">
        <v>103.92156862745099</v>
      </c>
      <c r="C12" s="9">
        <v>104.34782608695652</v>
      </c>
      <c r="D12" s="9">
        <v>103.58974358974361</v>
      </c>
      <c r="E12" s="9">
        <v>103.32409972299168</v>
      </c>
      <c r="F12" s="9">
        <v>102.99727520435968</v>
      </c>
      <c r="G12" s="9">
        <v>103.18302387267903</v>
      </c>
    </row>
    <row r="13" spans="1:7" x14ac:dyDescent="0.3">
      <c r="A13" t="s">
        <v>306</v>
      </c>
      <c r="B13" s="9">
        <v>3.7735849056603774</v>
      </c>
      <c r="C13" s="9">
        <v>6.0185185185185182</v>
      </c>
      <c r="D13" s="9">
        <v>7.1782178217821775</v>
      </c>
      <c r="E13" s="9">
        <v>6.1662198391420908</v>
      </c>
      <c r="F13" s="9">
        <v>6.8783068783068781</v>
      </c>
      <c r="G13" s="9">
        <v>6.1696658097686372</v>
      </c>
    </row>
    <row r="14" spans="1:7" x14ac:dyDescent="0.3">
      <c r="A14" t="s">
        <v>307</v>
      </c>
      <c r="B14" s="9">
        <v>10.500341261090984</v>
      </c>
      <c r="C14" s="9">
        <v>19.553870914369085</v>
      </c>
      <c r="D14" s="9">
        <v>21.883208561314863</v>
      </c>
      <c r="E14" s="9">
        <v>17.421945895010811</v>
      </c>
      <c r="F14" s="9">
        <v>19.759556595549995</v>
      </c>
      <c r="G14" s="9">
        <v>18.274979040883412</v>
      </c>
    </row>
    <row r="15" spans="1:7" x14ac:dyDescent="0.3">
      <c r="A15" t="s">
        <v>308</v>
      </c>
      <c r="B15" s="9">
        <v>267.7587021578201</v>
      </c>
      <c r="C15" s="9">
        <v>305.34121504745576</v>
      </c>
      <c r="D15" s="9">
        <v>282.97252449976116</v>
      </c>
      <c r="E15" s="9">
        <v>265.1165679675558</v>
      </c>
      <c r="F15" s="9">
        <v>267.51399698590768</v>
      </c>
      <c r="G15" s="9">
        <v>277.93197291343523</v>
      </c>
    </row>
    <row r="17" spans="1:7" x14ac:dyDescent="0.3">
      <c r="A17" s="14" t="s">
        <v>390</v>
      </c>
    </row>
    <row r="18" spans="1:7" x14ac:dyDescent="0.3">
      <c r="A18" t="s">
        <v>49</v>
      </c>
      <c r="B18" t="s">
        <v>50</v>
      </c>
      <c r="C18" t="s">
        <v>51</v>
      </c>
      <c r="D18" t="s">
        <v>52</v>
      </c>
      <c r="E18" t="s">
        <v>53</v>
      </c>
      <c r="F18" t="s">
        <v>54</v>
      </c>
      <c r="G18" t="s">
        <v>113</v>
      </c>
    </row>
    <row r="19" spans="1:7" x14ac:dyDescent="0.3">
      <c r="A19" s="14" t="s">
        <v>48</v>
      </c>
      <c r="B19" s="3"/>
      <c r="C19" s="3"/>
      <c r="D19" s="3"/>
      <c r="E19" s="3"/>
      <c r="F19" s="3"/>
      <c r="G19" s="3"/>
    </row>
    <row r="20" spans="1:7" x14ac:dyDescent="0.3">
      <c r="A20" t="s">
        <v>264</v>
      </c>
      <c r="B20">
        <v>14</v>
      </c>
      <c r="C20">
        <v>15</v>
      </c>
      <c r="D20">
        <v>9</v>
      </c>
      <c r="E20">
        <v>14</v>
      </c>
      <c r="F20">
        <v>19</v>
      </c>
      <c r="G20">
        <v>11</v>
      </c>
    </row>
    <row r="21" spans="1:7" x14ac:dyDescent="0.3">
      <c r="A21" t="s">
        <v>265</v>
      </c>
      <c r="B21">
        <v>23</v>
      </c>
      <c r="C21">
        <v>38</v>
      </c>
      <c r="D21">
        <v>33</v>
      </c>
      <c r="E21">
        <v>22</v>
      </c>
      <c r="F21">
        <v>29</v>
      </c>
      <c r="G21">
        <v>26</v>
      </c>
    </row>
    <row r="22" spans="1:7" x14ac:dyDescent="0.3">
      <c r="A22" t="s">
        <v>266</v>
      </c>
      <c r="B22">
        <v>29</v>
      </c>
      <c r="C22">
        <v>27</v>
      </c>
      <c r="D22">
        <v>24</v>
      </c>
      <c r="E22">
        <v>16</v>
      </c>
      <c r="F22">
        <v>20</v>
      </c>
      <c r="G22">
        <v>28</v>
      </c>
    </row>
    <row r="23" spans="1:7" x14ac:dyDescent="0.3">
      <c r="A23" t="s">
        <v>267</v>
      </c>
      <c r="B23">
        <v>15</v>
      </c>
      <c r="C23">
        <v>22</v>
      </c>
      <c r="D23">
        <v>15</v>
      </c>
      <c r="E23">
        <v>17</v>
      </c>
      <c r="F23">
        <v>9</v>
      </c>
      <c r="G23">
        <v>18</v>
      </c>
    </row>
    <row r="24" spans="1:7" x14ac:dyDescent="0.3">
      <c r="A24" t="s">
        <v>192</v>
      </c>
      <c r="B24">
        <v>15</v>
      </c>
      <c r="C24">
        <v>24</v>
      </c>
      <c r="D24">
        <v>21</v>
      </c>
      <c r="E24">
        <v>19</v>
      </c>
      <c r="F24">
        <v>13</v>
      </c>
      <c r="G24">
        <v>14</v>
      </c>
    </row>
    <row r="25" spans="1:7" x14ac:dyDescent="0.3">
      <c r="A25" t="s">
        <v>193</v>
      </c>
      <c r="B25">
        <v>56</v>
      </c>
      <c r="C25">
        <v>59</v>
      </c>
      <c r="D25">
        <v>47</v>
      </c>
      <c r="E25">
        <v>39</v>
      </c>
      <c r="F25">
        <v>31</v>
      </c>
      <c r="G25">
        <v>29</v>
      </c>
    </row>
    <row r="26" spans="1:7" x14ac:dyDescent="0.3">
      <c r="A26" t="s">
        <v>194</v>
      </c>
      <c r="B26">
        <v>37</v>
      </c>
      <c r="C26">
        <v>41</v>
      </c>
      <c r="D26">
        <v>32</v>
      </c>
      <c r="E26">
        <v>41</v>
      </c>
      <c r="F26">
        <v>34</v>
      </c>
      <c r="G26">
        <v>39</v>
      </c>
    </row>
    <row r="27" spans="1:7" x14ac:dyDescent="0.3">
      <c r="A27" t="s">
        <v>195</v>
      </c>
      <c r="B27">
        <v>109</v>
      </c>
      <c r="C27">
        <v>128</v>
      </c>
      <c r="D27">
        <v>120</v>
      </c>
      <c r="E27">
        <v>101</v>
      </c>
      <c r="F27">
        <v>124</v>
      </c>
      <c r="G27">
        <v>119</v>
      </c>
    </row>
    <row r="28" spans="1:7" x14ac:dyDescent="0.3">
      <c r="A28" t="s">
        <v>316</v>
      </c>
      <c r="B28">
        <v>58</v>
      </c>
      <c r="C28">
        <v>52</v>
      </c>
      <c r="D28">
        <v>73</v>
      </c>
      <c r="E28">
        <v>74</v>
      </c>
      <c r="F28">
        <v>73</v>
      </c>
      <c r="G28">
        <v>81</v>
      </c>
    </row>
    <row r="29" spans="1:7" x14ac:dyDescent="0.3">
      <c r="A29" t="s">
        <v>317</v>
      </c>
      <c r="B29">
        <v>1</v>
      </c>
      <c r="C29">
        <v>0</v>
      </c>
      <c r="D29">
        <v>1</v>
      </c>
      <c r="E29">
        <v>7</v>
      </c>
      <c r="F29">
        <v>0</v>
      </c>
      <c r="G29">
        <v>0</v>
      </c>
    </row>
    <row r="30" spans="1:7" x14ac:dyDescent="0.3">
      <c r="A30" t="s">
        <v>2</v>
      </c>
      <c r="B30">
        <v>357</v>
      </c>
      <c r="C30">
        <v>406</v>
      </c>
      <c r="D30">
        <v>375</v>
      </c>
      <c r="E30">
        <v>350</v>
      </c>
      <c r="F30">
        <v>352</v>
      </c>
      <c r="G30">
        <v>365</v>
      </c>
    </row>
    <row r="31" spans="1:7" x14ac:dyDescent="0.3">
      <c r="A31" s="14" t="s">
        <v>391</v>
      </c>
    </row>
    <row r="32" spans="1:7" x14ac:dyDescent="0.3">
      <c r="A32" t="s">
        <v>264</v>
      </c>
      <c r="B32" s="3">
        <v>1.3584319813700758</v>
      </c>
      <c r="C32" s="3">
        <v>1.4166981488477521</v>
      </c>
      <c r="D32" s="3">
        <v>0.84315452211875364</v>
      </c>
      <c r="E32" s="3">
        <v>1.3181557118511613</v>
      </c>
      <c r="F32" s="3">
        <v>1.8127349399889328</v>
      </c>
      <c r="G32" s="3">
        <v>1.0683241878308163</v>
      </c>
    </row>
    <row r="33" spans="1:7" x14ac:dyDescent="0.3">
      <c r="A33" t="s">
        <v>265</v>
      </c>
      <c r="B33" s="3">
        <v>6.0911016949152543</v>
      </c>
      <c r="C33" s="3">
        <v>10.07690267833466</v>
      </c>
      <c r="D33" s="3">
        <v>8.4717480040048265</v>
      </c>
      <c r="E33" s="3">
        <v>5.4681480376805114</v>
      </c>
      <c r="F33" s="3">
        <v>6.9161241086546941</v>
      </c>
      <c r="G33" s="3">
        <v>5.9507461320150146</v>
      </c>
    </row>
    <row r="34" spans="1:7" x14ac:dyDescent="0.3">
      <c r="A34" t="s">
        <v>266</v>
      </c>
      <c r="B34" s="3">
        <v>8.1713158636235566</v>
      </c>
      <c r="C34" s="3">
        <v>7.489597780859917</v>
      </c>
      <c r="D34" s="3">
        <v>6.5636537672637765</v>
      </c>
      <c r="E34" s="3">
        <v>4.3001505052676841</v>
      </c>
      <c r="F34" s="3">
        <v>5.3779343354217648</v>
      </c>
      <c r="G34" s="3">
        <v>7.2793448589626939</v>
      </c>
    </row>
    <row r="35" spans="1:7" x14ac:dyDescent="0.3">
      <c r="A35" t="s">
        <v>267</v>
      </c>
      <c r="B35" s="3">
        <v>3.8971161340607949</v>
      </c>
      <c r="C35" s="3">
        <v>5.9251279288984646</v>
      </c>
      <c r="D35" s="3">
        <v>4.1843338540504353</v>
      </c>
      <c r="E35" s="3">
        <v>4.8610316824888482</v>
      </c>
      <c r="F35" s="3">
        <v>2.5350684468480651</v>
      </c>
      <c r="G35" s="3">
        <v>4.9810443589672637</v>
      </c>
    </row>
    <row r="36" spans="1:7" x14ac:dyDescent="0.3">
      <c r="A36" t="s">
        <v>192</v>
      </c>
      <c r="B36" s="3">
        <v>3.1592249368155012</v>
      </c>
      <c r="C36" s="3">
        <v>5.4970224461749888</v>
      </c>
      <c r="D36" s="3">
        <v>5.2702906188826981</v>
      </c>
      <c r="E36" s="3">
        <v>4.9774703971497436</v>
      </c>
      <c r="F36" s="3">
        <v>3.5313612039225273</v>
      </c>
      <c r="G36" s="3">
        <v>3.9337997695917277</v>
      </c>
    </row>
    <row r="37" spans="1:7" x14ac:dyDescent="0.3">
      <c r="A37" t="s">
        <v>193</v>
      </c>
      <c r="B37" s="3">
        <v>4.0134738049165053</v>
      </c>
      <c r="C37" s="3">
        <v>4.3360035275960902</v>
      </c>
      <c r="D37" s="3">
        <v>3.5526932438356993</v>
      </c>
      <c r="E37" s="3">
        <v>3.0854186280171834</v>
      </c>
      <c r="F37" s="3">
        <v>2.6049982353237762</v>
      </c>
      <c r="G37" s="3">
        <v>2.6116009113586629</v>
      </c>
    </row>
    <row r="38" spans="1:7" x14ac:dyDescent="0.3">
      <c r="A38" t="s">
        <v>194</v>
      </c>
      <c r="B38" s="3">
        <v>2.1998929781794399</v>
      </c>
      <c r="C38" s="3">
        <v>2.4407667579473746</v>
      </c>
      <c r="D38" s="3">
        <v>1.9125944343501959</v>
      </c>
      <c r="E38" s="3">
        <v>2.4511122669201479</v>
      </c>
      <c r="F38" s="3">
        <v>2.0126441408377338</v>
      </c>
      <c r="G38" s="3">
        <v>2.2796619086030931</v>
      </c>
    </row>
    <row r="39" spans="1:7" x14ac:dyDescent="0.3">
      <c r="A39" t="s">
        <v>195</v>
      </c>
      <c r="B39" s="3">
        <v>2.0533494084846655</v>
      </c>
      <c r="C39" s="3">
        <v>2.4007802535824143</v>
      </c>
      <c r="D39" s="3">
        <v>2.2512466278201555</v>
      </c>
      <c r="E39" s="3">
        <v>1.8997282072020389</v>
      </c>
      <c r="F39" s="3">
        <v>2.3402717357455747</v>
      </c>
      <c r="G39" s="3">
        <v>2.2540013258831331</v>
      </c>
    </row>
    <row r="40" spans="1:7" x14ac:dyDescent="0.3">
      <c r="A40" t="s">
        <v>316</v>
      </c>
      <c r="B40" s="3">
        <v>2.495160249516025</v>
      </c>
      <c r="C40" s="3">
        <v>2.2411861046461512</v>
      </c>
      <c r="D40" s="3">
        <v>3.1114274632489272</v>
      </c>
      <c r="E40" s="3">
        <v>3.1085514570284771</v>
      </c>
      <c r="F40" s="3">
        <v>3.0192362573051041</v>
      </c>
      <c r="G40" s="3">
        <v>3.2879781775670587</v>
      </c>
    </row>
    <row r="41" spans="1:7" x14ac:dyDescent="0.3">
      <c r="A41" t="s">
        <v>26</v>
      </c>
      <c r="B41" s="3">
        <v>2.6775870215782009</v>
      </c>
      <c r="C41" s="3">
        <v>3.0534121504745575</v>
      </c>
      <c r="D41" s="3">
        <v>2.8297252449976114</v>
      </c>
      <c r="E41" s="3">
        <v>2.6511656796755578</v>
      </c>
      <c r="F41" s="3">
        <v>2.6751399698590768</v>
      </c>
      <c r="G41" s="3">
        <v>2.7793197291343525</v>
      </c>
    </row>
    <row r="42" spans="1:7" x14ac:dyDescent="0.3">
      <c r="B42" s="65"/>
      <c r="C42" s="65"/>
      <c r="D42" s="65"/>
      <c r="E42" s="65"/>
      <c r="F42" s="65"/>
      <c r="G42" s="65"/>
    </row>
    <row r="43" spans="1:7" x14ac:dyDescent="0.3">
      <c r="A43" s="14" t="s">
        <v>392</v>
      </c>
      <c r="B43" s="10"/>
      <c r="C43" s="10"/>
      <c r="D43" s="10"/>
      <c r="E43" s="10"/>
      <c r="F43" s="10"/>
      <c r="G43" s="10"/>
    </row>
    <row r="44" spans="1:7" x14ac:dyDescent="0.3">
      <c r="A44" s="11" t="s">
        <v>49</v>
      </c>
      <c r="B44" s="10" t="s">
        <v>50</v>
      </c>
      <c r="C44" s="10" t="s">
        <v>51</v>
      </c>
      <c r="D44" s="10" t="s">
        <v>52</v>
      </c>
      <c r="E44" s="10" t="s">
        <v>53</v>
      </c>
      <c r="F44" s="10" t="s">
        <v>54</v>
      </c>
      <c r="G44" s="10" t="s">
        <v>113</v>
      </c>
    </row>
    <row r="45" spans="1:7" x14ac:dyDescent="0.3">
      <c r="A45" s="14" t="s">
        <v>47</v>
      </c>
      <c r="B45" s="10"/>
      <c r="C45" s="10"/>
      <c r="D45" s="10"/>
      <c r="E45" s="10"/>
      <c r="F45" s="10"/>
      <c r="G45" s="10"/>
    </row>
    <row r="46" spans="1:7" x14ac:dyDescent="0.3">
      <c r="A46" t="s">
        <v>264</v>
      </c>
      <c r="B46" s="10">
        <v>0</v>
      </c>
      <c r="C46" s="10">
        <v>0</v>
      </c>
      <c r="D46" s="10">
        <v>0</v>
      </c>
      <c r="E46" s="10">
        <v>0</v>
      </c>
      <c r="F46" s="10">
        <v>1</v>
      </c>
      <c r="G46" s="10">
        <v>0</v>
      </c>
    </row>
    <row r="47" spans="1:7" x14ac:dyDescent="0.3">
      <c r="A47" t="s">
        <v>265</v>
      </c>
      <c r="B47" s="10">
        <v>0</v>
      </c>
      <c r="C47" s="10">
        <v>0</v>
      </c>
      <c r="D47" s="10">
        <v>0</v>
      </c>
      <c r="E47" s="10">
        <v>1</v>
      </c>
      <c r="F47" s="10">
        <v>0</v>
      </c>
      <c r="G47" s="10">
        <v>0</v>
      </c>
    </row>
    <row r="48" spans="1:7" x14ac:dyDescent="0.3">
      <c r="A48" t="s">
        <v>266</v>
      </c>
      <c r="B48" s="10">
        <v>0</v>
      </c>
      <c r="C48" s="10">
        <v>1</v>
      </c>
      <c r="D48" s="10">
        <v>0</v>
      </c>
      <c r="E48" s="10">
        <v>0</v>
      </c>
      <c r="F48" s="10">
        <v>0</v>
      </c>
      <c r="G48" s="10">
        <v>1</v>
      </c>
    </row>
    <row r="49" spans="1:7" x14ac:dyDescent="0.3">
      <c r="A49" t="s">
        <v>267</v>
      </c>
      <c r="B49" s="10">
        <v>0</v>
      </c>
      <c r="C49" s="10">
        <v>0</v>
      </c>
      <c r="D49" s="10">
        <v>0</v>
      </c>
      <c r="E49" s="10">
        <v>0</v>
      </c>
      <c r="F49" s="10">
        <v>1</v>
      </c>
      <c r="G49" s="10">
        <v>1</v>
      </c>
    </row>
    <row r="50" spans="1:7" x14ac:dyDescent="0.3">
      <c r="A50" t="s">
        <v>192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0</v>
      </c>
    </row>
    <row r="51" spans="1:7" x14ac:dyDescent="0.3">
      <c r="A51" t="s">
        <v>193</v>
      </c>
      <c r="B51" s="10">
        <v>0</v>
      </c>
      <c r="C51" s="10">
        <v>1</v>
      </c>
      <c r="D51" s="10">
        <v>2</v>
      </c>
      <c r="E51" s="10">
        <v>1</v>
      </c>
      <c r="F51" s="10">
        <v>0</v>
      </c>
      <c r="G51" s="10">
        <v>1</v>
      </c>
    </row>
    <row r="52" spans="1:7" x14ac:dyDescent="0.3">
      <c r="A52" t="s">
        <v>194</v>
      </c>
      <c r="B52" s="10">
        <v>3</v>
      </c>
      <c r="C52" s="10">
        <v>1</v>
      </c>
      <c r="D52" s="10">
        <v>1</v>
      </c>
      <c r="E52" s="10">
        <v>0</v>
      </c>
      <c r="F52" s="10">
        <v>2</v>
      </c>
      <c r="G52" s="10">
        <v>2</v>
      </c>
    </row>
    <row r="53" spans="1:7" x14ac:dyDescent="0.3">
      <c r="A53" t="s">
        <v>195</v>
      </c>
      <c r="B53" s="10">
        <v>6</v>
      </c>
      <c r="C53" s="10">
        <v>12</v>
      </c>
      <c r="D53" s="10">
        <v>15</v>
      </c>
      <c r="E53" s="10">
        <v>9</v>
      </c>
      <c r="F53" s="10">
        <v>12</v>
      </c>
      <c r="G53" s="10">
        <v>11</v>
      </c>
    </row>
    <row r="54" spans="1:7" x14ac:dyDescent="0.3">
      <c r="A54" t="s">
        <v>316</v>
      </c>
      <c r="B54" s="10">
        <v>5</v>
      </c>
      <c r="C54" s="10">
        <v>11</v>
      </c>
      <c r="D54" s="10">
        <v>10</v>
      </c>
      <c r="E54" s="10">
        <v>12</v>
      </c>
      <c r="F54" s="10">
        <v>10</v>
      </c>
      <c r="G54" s="10">
        <v>8</v>
      </c>
    </row>
    <row r="55" spans="1:7" x14ac:dyDescent="0.3">
      <c r="A55" t="s">
        <v>317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 x14ac:dyDescent="0.3">
      <c r="A56" t="s">
        <v>2</v>
      </c>
      <c r="B56" s="10">
        <v>14</v>
      </c>
      <c r="C56" s="10">
        <v>26</v>
      </c>
      <c r="D56" s="10">
        <v>29</v>
      </c>
      <c r="E56" s="10">
        <v>23</v>
      </c>
      <c r="F56" s="10">
        <v>26</v>
      </c>
      <c r="G56" s="10">
        <v>24</v>
      </c>
    </row>
    <row r="57" spans="1:7" x14ac:dyDescent="0.3">
      <c r="A57" s="64" t="s">
        <v>318</v>
      </c>
      <c r="B57" s="10"/>
      <c r="C57" s="10"/>
      <c r="D57" s="10"/>
      <c r="E57" s="10"/>
      <c r="F57" s="10"/>
      <c r="G57" s="10"/>
    </row>
    <row r="58" spans="1:7" x14ac:dyDescent="0.3">
      <c r="A58" t="s">
        <v>264</v>
      </c>
      <c r="B58" s="63">
        <v>0</v>
      </c>
      <c r="C58" s="63">
        <v>0</v>
      </c>
      <c r="D58" s="63">
        <v>0</v>
      </c>
      <c r="E58" s="63">
        <v>0</v>
      </c>
      <c r="F58" s="63">
        <v>9.5407102104680674E-2</v>
      </c>
      <c r="G58" s="63">
        <v>0</v>
      </c>
    </row>
    <row r="59" spans="1:7" x14ac:dyDescent="0.3">
      <c r="A59" t="s">
        <v>265</v>
      </c>
      <c r="B59" s="63">
        <v>0</v>
      </c>
      <c r="C59" s="63">
        <v>0</v>
      </c>
      <c r="D59" s="63">
        <v>0</v>
      </c>
      <c r="E59" s="63">
        <v>0.24855218353093231</v>
      </c>
      <c r="F59" s="63">
        <v>0</v>
      </c>
      <c r="G59" s="63">
        <v>0</v>
      </c>
    </row>
    <row r="60" spans="1:7" x14ac:dyDescent="0.3">
      <c r="A60" t="s">
        <v>266</v>
      </c>
      <c r="B60" s="63">
        <v>0</v>
      </c>
      <c r="C60" s="63">
        <v>0.27739251040221913</v>
      </c>
      <c r="D60" s="63">
        <v>0</v>
      </c>
      <c r="E60" s="63">
        <v>0</v>
      </c>
      <c r="F60" s="63">
        <v>0</v>
      </c>
      <c r="G60" s="63">
        <v>0.25997660210581047</v>
      </c>
    </row>
    <row r="61" spans="1:7" x14ac:dyDescent="0.3">
      <c r="A61" t="s">
        <v>267</v>
      </c>
      <c r="B61" s="63">
        <v>0</v>
      </c>
      <c r="C61" s="63">
        <v>0</v>
      </c>
      <c r="D61" s="63">
        <v>0</v>
      </c>
      <c r="E61" s="63">
        <v>0</v>
      </c>
      <c r="F61" s="63">
        <v>0.28167427187200722</v>
      </c>
      <c r="G61" s="63">
        <v>0.27672468660929239</v>
      </c>
    </row>
    <row r="62" spans="1:7" x14ac:dyDescent="0.3">
      <c r="A62" t="s">
        <v>192</v>
      </c>
      <c r="B62" s="63">
        <v>0</v>
      </c>
      <c r="C62" s="63">
        <v>0</v>
      </c>
      <c r="D62" s="63">
        <v>0.25096621994679513</v>
      </c>
      <c r="E62" s="63">
        <v>0</v>
      </c>
      <c r="F62" s="63">
        <v>0</v>
      </c>
      <c r="G62" s="63">
        <v>0</v>
      </c>
    </row>
    <row r="63" spans="1:7" x14ac:dyDescent="0.3">
      <c r="A63" t="s">
        <v>193</v>
      </c>
      <c r="B63" s="63">
        <v>0</v>
      </c>
      <c r="C63" s="63">
        <v>7.3491585213493055E-2</v>
      </c>
      <c r="D63" s="63">
        <v>0.15117843590790209</v>
      </c>
      <c r="E63" s="63">
        <v>7.9113298154286749E-2</v>
      </c>
      <c r="F63" s="63">
        <v>0</v>
      </c>
      <c r="G63" s="63">
        <v>9.0055203839953885E-2</v>
      </c>
    </row>
    <row r="64" spans="1:7" x14ac:dyDescent="0.3">
      <c r="A64" t="s">
        <v>194</v>
      </c>
      <c r="B64" s="63">
        <v>0.17836970093346807</v>
      </c>
      <c r="C64" s="63">
        <v>5.9530896535301817E-2</v>
      </c>
      <c r="D64" s="63">
        <v>5.9768576073443623E-2</v>
      </c>
      <c r="E64" s="63">
        <v>0</v>
      </c>
      <c r="F64" s="63">
        <v>0.11839083181398433</v>
      </c>
      <c r="G64" s="63">
        <v>0.11690573890272274</v>
      </c>
    </row>
    <row r="65" spans="1:7" x14ac:dyDescent="0.3">
      <c r="A65" t="s">
        <v>195</v>
      </c>
      <c r="B65" s="63">
        <v>0.11302840780649535</v>
      </c>
      <c r="C65" s="63">
        <v>0.22507314877335133</v>
      </c>
      <c r="D65" s="63">
        <v>0.28140582847751944</v>
      </c>
      <c r="E65" s="63">
        <v>0.16928271153285496</v>
      </c>
      <c r="F65" s="63">
        <v>0.22647790991086206</v>
      </c>
      <c r="G65" s="63">
        <v>0.20835306373709631</v>
      </c>
    </row>
    <row r="66" spans="1:7" x14ac:dyDescent="0.3">
      <c r="A66" t="s">
        <v>316</v>
      </c>
      <c r="B66" s="63">
        <v>0.21510002151000215</v>
      </c>
      <c r="C66" s="63">
        <v>0.47409706059822432</v>
      </c>
      <c r="D66" s="63">
        <v>0.42622294017108592</v>
      </c>
      <c r="E66" s="63">
        <v>0.50408942546407731</v>
      </c>
      <c r="F66" s="63">
        <v>0.41359400785001427</v>
      </c>
      <c r="G66" s="63">
        <v>0.32473858543872186</v>
      </c>
    </row>
    <row r="67" spans="1:7" x14ac:dyDescent="0.3">
      <c r="A67" t="s">
        <v>26</v>
      </c>
      <c r="B67" s="63">
        <v>0.10500341261090984</v>
      </c>
      <c r="C67" s="63">
        <v>0.19553870914369084</v>
      </c>
      <c r="D67" s="63">
        <v>0.21883208561314862</v>
      </c>
      <c r="E67" s="63">
        <v>0.1742194589501081</v>
      </c>
      <c r="F67" s="63">
        <v>0.19759556595549996</v>
      </c>
      <c r="G67" s="63">
        <v>0.18274979040883413</v>
      </c>
    </row>
    <row r="69" spans="1:7" x14ac:dyDescent="0.3">
      <c r="A69" s="14" t="s">
        <v>393</v>
      </c>
    </row>
    <row r="70" spans="1:7" x14ac:dyDescent="0.3">
      <c r="A70" t="s">
        <v>394</v>
      </c>
      <c r="B70" t="s">
        <v>50</v>
      </c>
      <c r="C70" t="s">
        <v>51</v>
      </c>
      <c r="D70" t="s">
        <v>52</v>
      </c>
      <c r="E70" t="s">
        <v>53</v>
      </c>
      <c r="F70" t="s">
        <v>54</v>
      </c>
      <c r="G70" t="s">
        <v>113</v>
      </c>
    </row>
    <row r="71" spans="1:7" x14ac:dyDescent="0.3">
      <c r="A71" t="s">
        <v>310</v>
      </c>
      <c r="B71">
        <v>9</v>
      </c>
      <c r="C71">
        <v>15</v>
      </c>
      <c r="D71">
        <v>18</v>
      </c>
      <c r="E71">
        <v>11</v>
      </c>
      <c r="F71">
        <v>11</v>
      </c>
      <c r="G71">
        <v>15</v>
      </c>
    </row>
    <row r="72" spans="1:7" x14ac:dyDescent="0.3">
      <c r="A72" t="s">
        <v>311</v>
      </c>
      <c r="B72">
        <v>4</v>
      </c>
      <c r="C72">
        <v>11</v>
      </c>
      <c r="D72">
        <v>11</v>
      </c>
      <c r="E72">
        <v>12</v>
      </c>
      <c r="F72">
        <v>15</v>
      </c>
      <c r="G72">
        <v>9</v>
      </c>
    </row>
    <row r="73" spans="1:7" x14ac:dyDescent="0.3">
      <c r="A73" t="s">
        <v>312</v>
      </c>
      <c r="B73">
        <v>1</v>
      </c>
      <c r="C73">
        <v>0</v>
      </c>
      <c r="D73">
        <v>0</v>
      </c>
      <c r="E73">
        <v>0</v>
      </c>
      <c r="F73">
        <v>0</v>
      </c>
      <c r="G73">
        <v>0</v>
      </c>
    </row>
    <row r="74" spans="1:7" x14ac:dyDescent="0.3">
      <c r="A74" t="s">
        <v>313</v>
      </c>
      <c r="B74">
        <v>153</v>
      </c>
      <c r="C74">
        <v>185</v>
      </c>
      <c r="D74">
        <v>172</v>
      </c>
      <c r="E74">
        <v>156</v>
      </c>
      <c r="F74">
        <v>160</v>
      </c>
      <c r="G74">
        <v>170</v>
      </c>
    </row>
    <row r="75" spans="1:7" x14ac:dyDescent="0.3">
      <c r="A75" t="s">
        <v>314</v>
      </c>
      <c r="B75">
        <v>203</v>
      </c>
      <c r="C75">
        <v>219</v>
      </c>
      <c r="D75">
        <v>197</v>
      </c>
      <c r="E75">
        <v>173</v>
      </c>
      <c r="F75">
        <v>184</v>
      </c>
      <c r="G75">
        <v>193</v>
      </c>
    </row>
    <row r="76" spans="1:7" x14ac:dyDescent="0.3">
      <c r="A76" t="s">
        <v>312</v>
      </c>
      <c r="B76">
        <v>1</v>
      </c>
      <c r="C76">
        <v>2</v>
      </c>
      <c r="D76">
        <v>6</v>
      </c>
      <c r="E76">
        <v>21</v>
      </c>
      <c r="F76">
        <v>8</v>
      </c>
      <c r="G76">
        <v>2</v>
      </c>
    </row>
    <row r="78" spans="1:7" x14ac:dyDescent="0.3">
      <c r="A78" s="14" t="s">
        <v>395</v>
      </c>
    </row>
    <row r="79" spans="1:7" x14ac:dyDescent="0.3">
      <c r="A79" t="s">
        <v>49</v>
      </c>
      <c r="B79" t="s">
        <v>50</v>
      </c>
      <c r="C79" t="s">
        <v>396</v>
      </c>
      <c r="D79" t="s">
        <v>397</v>
      </c>
      <c r="E79" t="s">
        <v>398</v>
      </c>
      <c r="F79" t="s">
        <v>399</v>
      </c>
      <c r="G79" t="s">
        <v>400</v>
      </c>
    </row>
    <row r="80" spans="1:7" x14ac:dyDescent="0.3">
      <c r="A80" s="14" t="s">
        <v>38</v>
      </c>
    </row>
    <row r="81" spans="1:7" x14ac:dyDescent="0.3">
      <c r="A81" t="s">
        <v>329</v>
      </c>
      <c r="B81">
        <v>46</v>
      </c>
      <c r="C81">
        <v>43</v>
      </c>
      <c r="D81">
        <v>49</v>
      </c>
      <c r="E81">
        <v>34</v>
      </c>
      <c r="F81">
        <v>35</v>
      </c>
      <c r="G81">
        <v>29</v>
      </c>
    </row>
    <row r="82" spans="1:7" x14ac:dyDescent="0.3">
      <c r="A82" t="s">
        <v>330</v>
      </c>
      <c r="B82">
        <v>311</v>
      </c>
      <c r="C82">
        <v>371</v>
      </c>
      <c r="D82">
        <v>341</v>
      </c>
      <c r="E82">
        <v>327</v>
      </c>
      <c r="F82">
        <v>332</v>
      </c>
      <c r="G82">
        <v>348</v>
      </c>
    </row>
    <row r="83" spans="1:7" x14ac:dyDescent="0.3">
      <c r="A83" t="s">
        <v>331</v>
      </c>
      <c r="B83" s="3">
        <v>87.114845938375353</v>
      </c>
      <c r="C83" s="3">
        <v>89.613526570048307</v>
      </c>
      <c r="D83" s="3">
        <v>87.435897435897431</v>
      </c>
      <c r="E83" s="3">
        <v>90.581717451523545</v>
      </c>
      <c r="F83" s="3">
        <v>90.463215258855584</v>
      </c>
      <c r="G83" s="3">
        <v>92.307692307692307</v>
      </c>
    </row>
    <row r="84" spans="1:7" x14ac:dyDescent="0.3">
      <c r="A84" s="14" t="s">
        <v>326</v>
      </c>
    </row>
    <row r="85" spans="1:7" x14ac:dyDescent="0.3">
      <c r="A85" s="66" t="s">
        <v>329</v>
      </c>
      <c r="B85">
        <v>8</v>
      </c>
      <c r="C85">
        <v>9</v>
      </c>
      <c r="D85">
        <v>17</v>
      </c>
      <c r="E85">
        <v>6</v>
      </c>
      <c r="F85">
        <v>14</v>
      </c>
      <c r="G85">
        <v>10</v>
      </c>
    </row>
    <row r="86" spans="1:7" x14ac:dyDescent="0.3">
      <c r="A86" t="s">
        <v>330</v>
      </c>
      <c r="B86">
        <v>6</v>
      </c>
      <c r="C86">
        <v>17</v>
      </c>
      <c r="D86">
        <v>12</v>
      </c>
      <c r="E86">
        <v>17</v>
      </c>
      <c r="F86">
        <v>12</v>
      </c>
      <c r="G86">
        <v>14</v>
      </c>
    </row>
    <row r="87" spans="1:7" x14ac:dyDescent="0.3">
      <c r="A87" t="s">
        <v>331</v>
      </c>
      <c r="B87" s="3">
        <v>42.857142857142854</v>
      </c>
      <c r="C87" s="3">
        <v>65.384615384615387</v>
      </c>
      <c r="D87" s="3">
        <v>41.379310344827587</v>
      </c>
      <c r="E87" s="3">
        <v>73.91304347826086</v>
      </c>
      <c r="F87" s="3">
        <v>46.153846153846153</v>
      </c>
      <c r="G87" s="3">
        <v>58.333333333333336</v>
      </c>
    </row>
    <row r="88" spans="1:7" x14ac:dyDescent="0.3">
      <c r="A88" s="14" t="s">
        <v>327</v>
      </c>
    </row>
    <row r="89" spans="1:7" x14ac:dyDescent="0.3">
      <c r="A89" t="s">
        <v>329</v>
      </c>
      <c r="B89">
        <v>41</v>
      </c>
      <c r="C89">
        <v>36</v>
      </c>
      <c r="D89">
        <v>33</v>
      </c>
      <c r="E89">
        <v>30</v>
      </c>
      <c r="F89">
        <v>23</v>
      </c>
      <c r="G89">
        <v>19</v>
      </c>
    </row>
    <row r="90" spans="1:7" x14ac:dyDescent="0.3">
      <c r="A90" t="s">
        <v>330</v>
      </c>
      <c r="B90">
        <v>316</v>
      </c>
      <c r="C90">
        <v>370</v>
      </c>
      <c r="D90">
        <v>342</v>
      </c>
      <c r="E90">
        <v>320</v>
      </c>
      <c r="F90">
        <v>329</v>
      </c>
      <c r="G90">
        <v>346</v>
      </c>
    </row>
    <row r="91" spans="1:7" x14ac:dyDescent="0.3">
      <c r="A91" t="s">
        <v>331</v>
      </c>
      <c r="B91" s="3">
        <v>88.515406162464984</v>
      </c>
      <c r="C91" s="3">
        <v>91.13300492610837</v>
      </c>
      <c r="D91" s="3">
        <v>91.2</v>
      </c>
      <c r="E91" s="3">
        <v>91.428571428571431</v>
      </c>
      <c r="F91" s="3">
        <v>93.465909090909093</v>
      </c>
      <c r="G91" s="3">
        <v>94.794520547945211</v>
      </c>
    </row>
    <row r="93" spans="1:7" x14ac:dyDescent="0.3">
      <c r="A93" s="14" t="s">
        <v>401</v>
      </c>
    </row>
    <row r="94" spans="1:7" x14ac:dyDescent="0.3">
      <c r="A94" t="s">
        <v>49</v>
      </c>
      <c r="B94" t="s">
        <v>50</v>
      </c>
      <c r="C94" t="s">
        <v>51</v>
      </c>
      <c r="D94" t="s">
        <v>52</v>
      </c>
      <c r="E94" t="s">
        <v>53</v>
      </c>
      <c r="F94" t="s">
        <v>54</v>
      </c>
      <c r="G94" t="s">
        <v>113</v>
      </c>
    </row>
    <row r="95" spans="1:7" x14ac:dyDescent="0.3">
      <c r="A95" s="14" t="s">
        <v>38</v>
      </c>
    </row>
    <row r="96" spans="1:7" x14ac:dyDescent="0.3">
      <c r="A96" t="s">
        <v>322</v>
      </c>
      <c r="B96">
        <v>23</v>
      </c>
      <c r="C96">
        <v>30</v>
      </c>
      <c r="D96">
        <v>34</v>
      </c>
      <c r="E96">
        <v>19</v>
      </c>
      <c r="F96">
        <v>28</v>
      </c>
      <c r="G96">
        <v>23</v>
      </c>
    </row>
    <row r="97" spans="1:7" x14ac:dyDescent="0.3">
      <c r="A97" t="s">
        <v>4</v>
      </c>
      <c r="B97">
        <v>1</v>
      </c>
      <c r="C97">
        <v>2</v>
      </c>
      <c r="D97">
        <v>0</v>
      </c>
      <c r="E97">
        <v>2</v>
      </c>
      <c r="F97">
        <v>1</v>
      </c>
      <c r="G97">
        <v>0</v>
      </c>
    </row>
    <row r="98" spans="1:7" x14ac:dyDescent="0.3">
      <c r="A98" t="s">
        <v>323</v>
      </c>
      <c r="B98">
        <v>18</v>
      </c>
      <c r="C98">
        <v>20</v>
      </c>
      <c r="D98">
        <v>16</v>
      </c>
      <c r="E98">
        <v>20</v>
      </c>
      <c r="F98">
        <v>22</v>
      </c>
      <c r="G98">
        <v>17</v>
      </c>
    </row>
    <row r="99" spans="1:7" x14ac:dyDescent="0.3">
      <c r="A99" t="s">
        <v>6</v>
      </c>
      <c r="B99">
        <v>3</v>
      </c>
      <c r="C99">
        <v>4</v>
      </c>
      <c r="D99">
        <v>3</v>
      </c>
      <c r="E99">
        <v>2</v>
      </c>
      <c r="F99">
        <v>4</v>
      </c>
      <c r="G99">
        <v>4</v>
      </c>
    </row>
    <row r="100" spans="1:7" x14ac:dyDescent="0.3">
      <c r="A100" t="s">
        <v>7</v>
      </c>
      <c r="B100">
        <v>3</v>
      </c>
      <c r="C100">
        <v>2</v>
      </c>
      <c r="D100">
        <v>6</v>
      </c>
      <c r="E100">
        <v>6</v>
      </c>
      <c r="F100">
        <v>5</v>
      </c>
      <c r="G100">
        <v>8</v>
      </c>
    </row>
    <row r="101" spans="1:7" x14ac:dyDescent="0.3">
      <c r="A101" t="s">
        <v>8</v>
      </c>
      <c r="B101">
        <v>1</v>
      </c>
      <c r="C101">
        <v>3</v>
      </c>
      <c r="D101">
        <v>1</v>
      </c>
      <c r="E101">
        <v>5</v>
      </c>
      <c r="F101">
        <v>4</v>
      </c>
      <c r="G101">
        <v>5</v>
      </c>
    </row>
    <row r="102" spans="1:7" x14ac:dyDescent="0.3">
      <c r="A102" t="s">
        <v>9</v>
      </c>
      <c r="B102">
        <v>12</v>
      </c>
      <c r="C102">
        <v>15</v>
      </c>
      <c r="D102">
        <v>10</v>
      </c>
      <c r="E102">
        <v>12</v>
      </c>
      <c r="F102">
        <v>8</v>
      </c>
      <c r="G102">
        <v>13</v>
      </c>
    </row>
    <row r="103" spans="1:7" x14ac:dyDescent="0.3">
      <c r="A103" t="s">
        <v>10</v>
      </c>
      <c r="B103">
        <v>6</v>
      </c>
      <c r="C103">
        <v>3</v>
      </c>
      <c r="D103">
        <v>8</v>
      </c>
      <c r="E103">
        <v>2</v>
      </c>
      <c r="F103">
        <v>5</v>
      </c>
      <c r="G103">
        <v>5</v>
      </c>
    </row>
    <row r="104" spans="1:7" x14ac:dyDescent="0.3">
      <c r="A104" t="s">
        <v>324</v>
      </c>
      <c r="B104">
        <v>1</v>
      </c>
      <c r="C104">
        <v>4</v>
      </c>
      <c r="D104">
        <v>3</v>
      </c>
      <c r="E104">
        <v>4</v>
      </c>
      <c r="F104">
        <v>3</v>
      </c>
      <c r="G104">
        <v>4</v>
      </c>
    </row>
    <row r="105" spans="1:7" x14ac:dyDescent="0.3">
      <c r="A105" t="s">
        <v>12</v>
      </c>
      <c r="B105">
        <v>10</v>
      </c>
      <c r="C105">
        <v>4</v>
      </c>
      <c r="D105">
        <v>8</v>
      </c>
      <c r="E105">
        <v>7</v>
      </c>
      <c r="F105">
        <v>1</v>
      </c>
      <c r="G105">
        <v>4</v>
      </c>
    </row>
    <row r="106" spans="1:7" x14ac:dyDescent="0.3">
      <c r="A106" t="s">
        <v>13</v>
      </c>
      <c r="B106">
        <v>2</v>
      </c>
      <c r="C106">
        <v>4</v>
      </c>
      <c r="D106">
        <v>7</v>
      </c>
      <c r="E106">
        <v>3</v>
      </c>
      <c r="F106">
        <v>3</v>
      </c>
      <c r="G106">
        <v>1</v>
      </c>
    </row>
    <row r="107" spans="1:7" x14ac:dyDescent="0.3">
      <c r="A107" t="s">
        <v>325</v>
      </c>
      <c r="B107">
        <v>13</v>
      </c>
      <c r="C107">
        <v>6</v>
      </c>
      <c r="D107">
        <v>6</v>
      </c>
      <c r="E107">
        <v>10</v>
      </c>
      <c r="F107">
        <v>6</v>
      </c>
      <c r="G107">
        <v>1</v>
      </c>
    </row>
    <row r="108" spans="1:7" x14ac:dyDescent="0.3">
      <c r="A108" t="s">
        <v>15</v>
      </c>
      <c r="B108">
        <v>5</v>
      </c>
      <c r="C108">
        <v>4</v>
      </c>
      <c r="D108">
        <v>5</v>
      </c>
      <c r="E108">
        <v>2</v>
      </c>
      <c r="F108">
        <v>5</v>
      </c>
      <c r="G108">
        <v>6</v>
      </c>
    </row>
    <row r="109" spans="1:7" x14ac:dyDescent="0.3">
      <c r="A109" t="s">
        <v>16</v>
      </c>
      <c r="B109">
        <v>7</v>
      </c>
      <c r="C109">
        <v>12</v>
      </c>
      <c r="D109">
        <v>9</v>
      </c>
      <c r="E109">
        <v>4</v>
      </c>
      <c r="F109">
        <v>3</v>
      </c>
      <c r="G109">
        <v>5</v>
      </c>
    </row>
    <row r="110" spans="1:7" x14ac:dyDescent="0.3">
      <c r="A110" t="s">
        <v>17</v>
      </c>
      <c r="B110">
        <v>12</v>
      </c>
      <c r="C110">
        <v>13</v>
      </c>
      <c r="D110">
        <v>9</v>
      </c>
      <c r="E110">
        <v>7</v>
      </c>
      <c r="F110">
        <v>7</v>
      </c>
      <c r="G110">
        <v>4</v>
      </c>
    </row>
    <row r="111" spans="1:7" x14ac:dyDescent="0.3">
      <c r="A111" t="s">
        <v>294</v>
      </c>
      <c r="B111">
        <v>11</v>
      </c>
      <c r="C111">
        <v>24</v>
      </c>
      <c r="D111">
        <v>24</v>
      </c>
      <c r="E111">
        <v>22</v>
      </c>
      <c r="F111">
        <v>18</v>
      </c>
      <c r="G111">
        <v>29</v>
      </c>
    </row>
    <row r="112" spans="1:7" x14ac:dyDescent="0.3">
      <c r="A112" t="s">
        <v>295</v>
      </c>
      <c r="B112">
        <v>22</v>
      </c>
      <c r="C112">
        <v>25</v>
      </c>
      <c r="D112">
        <v>13</v>
      </c>
      <c r="E112">
        <v>18</v>
      </c>
      <c r="F112">
        <v>16</v>
      </c>
      <c r="G112">
        <v>15</v>
      </c>
    </row>
    <row r="113" spans="1:7" x14ac:dyDescent="0.3">
      <c r="A113" t="s">
        <v>211</v>
      </c>
      <c r="B113">
        <v>163</v>
      </c>
      <c r="C113">
        <v>189</v>
      </c>
      <c r="D113">
        <v>181</v>
      </c>
      <c r="E113">
        <v>175</v>
      </c>
      <c r="F113">
        <v>198</v>
      </c>
      <c r="G113">
        <v>197</v>
      </c>
    </row>
    <row r="114" spans="1:7" x14ac:dyDescent="0.3">
      <c r="A114" t="s">
        <v>296</v>
      </c>
      <c r="B114">
        <v>44</v>
      </c>
      <c r="C114">
        <v>50</v>
      </c>
      <c r="D114">
        <v>47</v>
      </c>
      <c r="E114">
        <v>41</v>
      </c>
      <c r="F114">
        <v>30</v>
      </c>
      <c r="G114">
        <v>36</v>
      </c>
    </row>
    <row r="115" spans="1:7" x14ac:dyDescent="0.3">
      <c r="A115" s="14" t="s">
        <v>326</v>
      </c>
    </row>
    <row r="116" spans="1:7" x14ac:dyDescent="0.3">
      <c r="A116" t="s">
        <v>322</v>
      </c>
      <c r="B116">
        <v>4</v>
      </c>
      <c r="C116">
        <v>3</v>
      </c>
      <c r="D116">
        <v>3</v>
      </c>
      <c r="E116">
        <v>1</v>
      </c>
      <c r="F116">
        <v>5</v>
      </c>
      <c r="G116">
        <v>4</v>
      </c>
    </row>
    <row r="117" spans="1:7" x14ac:dyDescent="0.3">
      <c r="A117" t="s">
        <v>4</v>
      </c>
      <c r="B117">
        <v>0</v>
      </c>
      <c r="C117">
        <v>0</v>
      </c>
      <c r="D117">
        <v>0</v>
      </c>
      <c r="E117">
        <v>0</v>
      </c>
      <c r="F117">
        <v>1</v>
      </c>
      <c r="G117">
        <v>0</v>
      </c>
    </row>
    <row r="118" spans="1:7" x14ac:dyDescent="0.3">
      <c r="A118" t="s">
        <v>323</v>
      </c>
      <c r="B118">
        <v>2</v>
      </c>
      <c r="C118">
        <v>3</v>
      </c>
      <c r="D118">
        <v>4</v>
      </c>
      <c r="E118">
        <v>4</v>
      </c>
      <c r="F118">
        <v>5</v>
      </c>
      <c r="G118">
        <v>2</v>
      </c>
    </row>
    <row r="119" spans="1:7" x14ac:dyDescent="0.3">
      <c r="A119" t="s">
        <v>6</v>
      </c>
      <c r="B119">
        <v>0</v>
      </c>
      <c r="C119">
        <v>0</v>
      </c>
      <c r="D119">
        <v>1</v>
      </c>
      <c r="E119">
        <v>0</v>
      </c>
      <c r="F119">
        <v>0</v>
      </c>
      <c r="G119">
        <v>1</v>
      </c>
    </row>
    <row r="120" spans="1:7" x14ac:dyDescent="0.3">
      <c r="A120" t="s">
        <v>7</v>
      </c>
      <c r="B120">
        <v>0</v>
      </c>
      <c r="C120">
        <v>0</v>
      </c>
      <c r="D120">
        <v>1</v>
      </c>
      <c r="E120">
        <v>0</v>
      </c>
      <c r="F120">
        <v>2</v>
      </c>
      <c r="G120">
        <v>0</v>
      </c>
    </row>
    <row r="121" spans="1:7" x14ac:dyDescent="0.3">
      <c r="A121" t="s">
        <v>8</v>
      </c>
      <c r="B121">
        <v>0</v>
      </c>
      <c r="C121">
        <v>0</v>
      </c>
      <c r="D121">
        <v>0</v>
      </c>
      <c r="E121">
        <v>0</v>
      </c>
      <c r="F121">
        <v>1</v>
      </c>
      <c r="G121">
        <v>0</v>
      </c>
    </row>
    <row r="122" spans="1:7" x14ac:dyDescent="0.3">
      <c r="A122" t="s">
        <v>9</v>
      </c>
      <c r="B122">
        <v>0</v>
      </c>
      <c r="C122">
        <v>0</v>
      </c>
      <c r="D122">
        <v>2</v>
      </c>
      <c r="E122">
        <v>1</v>
      </c>
      <c r="F122">
        <v>1</v>
      </c>
      <c r="G122">
        <v>2</v>
      </c>
    </row>
    <row r="123" spans="1:7" x14ac:dyDescent="0.3">
      <c r="A123" t="s">
        <v>10</v>
      </c>
      <c r="B123">
        <v>0</v>
      </c>
      <c r="C123">
        <v>1</v>
      </c>
      <c r="D123">
        <v>2</v>
      </c>
      <c r="E123">
        <v>0</v>
      </c>
      <c r="F123">
        <v>1</v>
      </c>
      <c r="G123">
        <v>0</v>
      </c>
    </row>
    <row r="124" spans="1:7" x14ac:dyDescent="0.3">
      <c r="A124" t="s">
        <v>324</v>
      </c>
      <c r="B124">
        <v>0</v>
      </c>
      <c r="C124">
        <v>1</v>
      </c>
      <c r="D124">
        <v>0</v>
      </c>
      <c r="E124">
        <v>1</v>
      </c>
      <c r="F124">
        <v>1</v>
      </c>
      <c r="G124">
        <v>1</v>
      </c>
    </row>
    <row r="125" spans="1:7" x14ac:dyDescent="0.3">
      <c r="A125" t="s">
        <v>12</v>
      </c>
      <c r="B125">
        <v>0</v>
      </c>
      <c r="C125">
        <v>0</v>
      </c>
      <c r="D125">
        <v>3</v>
      </c>
      <c r="E125">
        <v>0</v>
      </c>
      <c r="F125">
        <v>0</v>
      </c>
      <c r="G125">
        <v>0</v>
      </c>
    </row>
    <row r="126" spans="1:7" x14ac:dyDescent="0.3">
      <c r="A126" t="s">
        <v>13</v>
      </c>
      <c r="B126">
        <v>0</v>
      </c>
      <c r="C126">
        <v>0</v>
      </c>
      <c r="D126">
        <v>1</v>
      </c>
      <c r="E126">
        <v>0</v>
      </c>
      <c r="F126">
        <v>0</v>
      </c>
      <c r="G126">
        <v>0</v>
      </c>
    </row>
    <row r="127" spans="1:7" x14ac:dyDescent="0.3">
      <c r="A127" t="s">
        <v>325</v>
      </c>
      <c r="B127">
        <v>1</v>
      </c>
      <c r="C127">
        <v>1</v>
      </c>
      <c r="D127">
        <v>1</v>
      </c>
      <c r="E127">
        <v>1</v>
      </c>
      <c r="F127">
        <v>1</v>
      </c>
      <c r="G127">
        <v>0</v>
      </c>
    </row>
    <row r="128" spans="1:7" x14ac:dyDescent="0.3">
      <c r="A128" t="s">
        <v>15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1</v>
      </c>
    </row>
    <row r="129" spans="1:7" x14ac:dyDescent="0.3">
      <c r="A129" t="s">
        <v>16</v>
      </c>
      <c r="B129">
        <v>2</v>
      </c>
      <c r="C129">
        <v>2</v>
      </c>
      <c r="D129">
        <v>0</v>
      </c>
      <c r="E129">
        <v>3</v>
      </c>
      <c r="F129">
        <v>0</v>
      </c>
      <c r="G129">
        <v>0</v>
      </c>
    </row>
    <row r="130" spans="1:7" x14ac:dyDescent="0.3">
      <c r="A130" t="s">
        <v>17</v>
      </c>
      <c r="B130">
        <v>1</v>
      </c>
      <c r="C130">
        <v>2</v>
      </c>
      <c r="D130">
        <v>2</v>
      </c>
      <c r="E130">
        <v>0</v>
      </c>
      <c r="F130">
        <v>0</v>
      </c>
      <c r="G130">
        <v>0</v>
      </c>
    </row>
    <row r="131" spans="1:7" x14ac:dyDescent="0.3">
      <c r="A131" t="s">
        <v>294</v>
      </c>
      <c r="B131">
        <v>0</v>
      </c>
      <c r="C131">
        <v>1</v>
      </c>
      <c r="D131">
        <v>0</v>
      </c>
      <c r="E131">
        <v>2</v>
      </c>
      <c r="F131">
        <v>1</v>
      </c>
      <c r="G131">
        <v>1</v>
      </c>
    </row>
    <row r="132" spans="1:7" x14ac:dyDescent="0.3">
      <c r="A132" t="s">
        <v>295</v>
      </c>
      <c r="B132">
        <v>1</v>
      </c>
      <c r="C132">
        <v>2</v>
      </c>
      <c r="D132">
        <v>0</v>
      </c>
      <c r="E132">
        <v>0</v>
      </c>
      <c r="F132">
        <v>0</v>
      </c>
      <c r="G132">
        <v>0</v>
      </c>
    </row>
    <row r="133" spans="1:7" x14ac:dyDescent="0.3">
      <c r="A133" t="s">
        <v>211</v>
      </c>
      <c r="B133">
        <v>3</v>
      </c>
      <c r="C133">
        <v>9</v>
      </c>
      <c r="D133">
        <v>9</v>
      </c>
      <c r="E133">
        <v>10</v>
      </c>
      <c r="F133">
        <v>5</v>
      </c>
      <c r="G133">
        <v>9</v>
      </c>
    </row>
    <row r="134" spans="1:7" x14ac:dyDescent="0.3">
      <c r="A134" t="s">
        <v>296</v>
      </c>
      <c r="B134">
        <v>0</v>
      </c>
      <c r="C134">
        <v>1</v>
      </c>
      <c r="D134">
        <v>0</v>
      </c>
      <c r="E134">
        <v>0</v>
      </c>
      <c r="F134">
        <v>2</v>
      </c>
      <c r="G134">
        <v>3</v>
      </c>
    </row>
    <row r="135" spans="1:7" x14ac:dyDescent="0.3">
      <c r="A135" s="14" t="s">
        <v>327</v>
      </c>
    </row>
    <row r="136" spans="1:7" x14ac:dyDescent="0.3">
      <c r="A136" t="s">
        <v>322</v>
      </c>
      <c r="B136">
        <v>22</v>
      </c>
      <c r="C136">
        <v>27</v>
      </c>
      <c r="D136">
        <v>33</v>
      </c>
      <c r="E136">
        <v>18</v>
      </c>
      <c r="F136">
        <v>27</v>
      </c>
      <c r="G136">
        <v>19</v>
      </c>
    </row>
    <row r="137" spans="1:7" x14ac:dyDescent="0.3">
      <c r="A137" t="s">
        <v>4</v>
      </c>
      <c r="B137">
        <v>1</v>
      </c>
      <c r="C137">
        <v>2</v>
      </c>
      <c r="D137">
        <v>0</v>
      </c>
      <c r="E137">
        <v>2</v>
      </c>
      <c r="F137">
        <v>0</v>
      </c>
      <c r="G137">
        <v>0</v>
      </c>
    </row>
    <row r="138" spans="1:7" x14ac:dyDescent="0.3">
      <c r="A138" t="s">
        <v>323</v>
      </c>
      <c r="B138">
        <v>16</v>
      </c>
      <c r="C138">
        <v>18</v>
      </c>
      <c r="D138">
        <v>12</v>
      </c>
      <c r="E138">
        <v>21</v>
      </c>
      <c r="F138">
        <v>17</v>
      </c>
      <c r="G138">
        <v>17</v>
      </c>
    </row>
    <row r="139" spans="1:7" x14ac:dyDescent="0.3">
      <c r="A139" t="s">
        <v>6</v>
      </c>
      <c r="B139">
        <v>3</v>
      </c>
      <c r="C139">
        <v>4</v>
      </c>
      <c r="D139">
        <v>2</v>
      </c>
      <c r="E139">
        <v>2</v>
      </c>
      <c r="F139">
        <v>4</v>
      </c>
      <c r="G139">
        <v>3</v>
      </c>
    </row>
    <row r="140" spans="1:7" x14ac:dyDescent="0.3">
      <c r="A140" t="s">
        <v>7</v>
      </c>
      <c r="B140">
        <v>5</v>
      </c>
      <c r="C140">
        <v>2</v>
      </c>
      <c r="D140">
        <v>5</v>
      </c>
      <c r="E140">
        <v>7</v>
      </c>
      <c r="F140">
        <v>3</v>
      </c>
      <c r="G140">
        <v>8</v>
      </c>
    </row>
    <row r="141" spans="1:7" x14ac:dyDescent="0.3">
      <c r="A141" t="s">
        <v>8</v>
      </c>
      <c r="B141">
        <v>1</v>
      </c>
      <c r="C141">
        <v>4</v>
      </c>
      <c r="D141">
        <v>1</v>
      </c>
      <c r="E141">
        <v>4</v>
      </c>
      <c r="F141">
        <v>3</v>
      </c>
      <c r="G141">
        <v>5</v>
      </c>
    </row>
    <row r="142" spans="1:7" x14ac:dyDescent="0.3">
      <c r="A142" t="s">
        <v>9</v>
      </c>
      <c r="B142">
        <v>11</v>
      </c>
      <c r="C142">
        <v>16</v>
      </c>
      <c r="D142">
        <v>8</v>
      </c>
      <c r="E142">
        <v>11</v>
      </c>
      <c r="F142">
        <v>7</v>
      </c>
      <c r="G142">
        <v>11</v>
      </c>
    </row>
    <row r="143" spans="1:7" x14ac:dyDescent="0.3">
      <c r="A143" t="s">
        <v>10</v>
      </c>
      <c r="B143">
        <v>6</v>
      </c>
      <c r="C143">
        <v>2</v>
      </c>
      <c r="D143">
        <v>6</v>
      </c>
      <c r="E143">
        <v>2</v>
      </c>
      <c r="F143">
        <v>4</v>
      </c>
      <c r="G143">
        <v>6</v>
      </c>
    </row>
    <row r="144" spans="1:7" x14ac:dyDescent="0.3">
      <c r="A144" t="s">
        <v>324</v>
      </c>
      <c r="B144">
        <v>1</v>
      </c>
      <c r="C144">
        <v>3</v>
      </c>
      <c r="D144">
        <v>3</v>
      </c>
      <c r="E144">
        <v>3</v>
      </c>
      <c r="F144">
        <v>2</v>
      </c>
      <c r="G144">
        <v>3</v>
      </c>
    </row>
    <row r="145" spans="1:7" x14ac:dyDescent="0.3">
      <c r="A145" t="s">
        <v>12</v>
      </c>
      <c r="B145">
        <v>10</v>
      </c>
      <c r="C145">
        <v>5</v>
      </c>
      <c r="D145">
        <v>5</v>
      </c>
      <c r="E145">
        <v>7</v>
      </c>
      <c r="F145">
        <v>1</v>
      </c>
      <c r="G145">
        <v>4</v>
      </c>
    </row>
    <row r="146" spans="1:7" x14ac:dyDescent="0.3">
      <c r="A146" t="s">
        <v>13</v>
      </c>
      <c r="B146">
        <v>2</v>
      </c>
      <c r="C146">
        <v>4</v>
      </c>
      <c r="D146">
        <v>6</v>
      </c>
      <c r="E146">
        <v>3</v>
      </c>
      <c r="F146">
        <v>3</v>
      </c>
      <c r="G146">
        <v>1</v>
      </c>
    </row>
    <row r="147" spans="1:7" x14ac:dyDescent="0.3">
      <c r="A147" t="s">
        <v>325</v>
      </c>
      <c r="B147">
        <v>12</v>
      </c>
      <c r="C147">
        <v>5</v>
      </c>
      <c r="D147">
        <v>5</v>
      </c>
      <c r="E147">
        <v>9</v>
      </c>
      <c r="F147">
        <v>5</v>
      </c>
      <c r="G147">
        <v>1</v>
      </c>
    </row>
    <row r="148" spans="1:7" x14ac:dyDescent="0.3">
      <c r="A148" t="s">
        <v>15</v>
      </c>
      <c r="B148">
        <v>5</v>
      </c>
      <c r="C148">
        <v>4</v>
      </c>
      <c r="D148">
        <v>5</v>
      </c>
      <c r="E148">
        <v>2</v>
      </c>
      <c r="F148">
        <v>5</v>
      </c>
      <c r="G148">
        <v>5</v>
      </c>
    </row>
    <row r="149" spans="1:7" x14ac:dyDescent="0.3">
      <c r="A149" t="s">
        <v>16</v>
      </c>
      <c r="B149">
        <v>5</v>
      </c>
      <c r="C149">
        <v>11</v>
      </c>
      <c r="D149">
        <v>11</v>
      </c>
      <c r="E149">
        <v>2</v>
      </c>
      <c r="F149">
        <v>3</v>
      </c>
      <c r="G149">
        <v>5</v>
      </c>
    </row>
    <row r="150" spans="1:7" x14ac:dyDescent="0.3">
      <c r="A150" t="s">
        <v>17</v>
      </c>
      <c r="B150">
        <v>12</v>
      </c>
      <c r="C150">
        <v>13</v>
      </c>
      <c r="D150">
        <v>7</v>
      </c>
      <c r="E150">
        <v>7</v>
      </c>
      <c r="F150">
        <v>8</v>
      </c>
      <c r="G150">
        <v>4</v>
      </c>
    </row>
    <row r="151" spans="1:7" x14ac:dyDescent="0.3">
      <c r="A151" t="s">
        <v>294</v>
      </c>
      <c r="B151">
        <v>11</v>
      </c>
      <c r="C151">
        <v>23</v>
      </c>
      <c r="D151">
        <v>26</v>
      </c>
      <c r="E151">
        <v>21</v>
      </c>
      <c r="F151">
        <v>19</v>
      </c>
      <c r="G151">
        <v>28</v>
      </c>
    </row>
    <row r="152" spans="1:7" x14ac:dyDescent="0.3">
      <c r="A152" t="s">
        <v>295</v>
      </c>
      <c r="B152">
        <v>24</v>
      </c>
      <c r="C152">
        <v>23</v>
      </c>
      <c r="D152">
        <v>13</v>
      </c>
      <c r="E152">
        <v>18</v>
      </c>
      <c r="F152">
        <v>16</v>
      </c>
      <c r="G152">
        <v>15</v>
      </c>
    </row>
    <row r="153" spans="1:7" x14ac:dyDescent="0.3">
      <c r="A153" t="s">
        <v>211</v>
      </c>
      <c r="B153">
        <v>163</v>
      </c>
      <c r="C153">
        <v>189</v>
      </c>
      <c r="D153">
        <v>181</v>
      </c>
      <c r="E153">
        <v>169</v>
      </c>
      <c r="F153">
        <v>196</v>
      </c>
      <c r="G153">
        <v>198</v>
      </c>
    </row>
    <row r="154" spans="1:7" x14ac:dyDescent="0.3">
      <c r="A154" t="s">
        <v>296</v>
      </c>
      <c r="B154">
        <v>47</v>
      </c>
      <c r="C154">
        <v>51</v>
      </c>
      <c r="D154">
        <v>46</v>
      </c>
      <c r="E154">
        <v>42</v>
      </c>
      <c r="F154">
        <v>29</v>
      </c>
      <c r="G154">
        <v>32</v>
      </c>
    </row>
    <row r="156" spans="1:7" x14ac:dyDescent="0.3">
      <c r="A156" s="14" t="s">
        <v>402</v>
      </c>
    </row>
    <row r="157" spans="1:7" x14ac:dyDescent="0.3">
      <c r="A157" t="s">
        <v>49</v>
      </c>
      <c r="B157" t="s">
        <v>50</v>
      </c>
      <c r="C157" t="s">
        <v>51</v>
      </c>
      <c r="D157" t="s">
        <v>52</v>
      </c>
      <c r="E157" t="s">
        <v>53</v>
      </c>
      <c r="F157" t="s">
        <v>54</v>
      </c>
      <c r="G157" t="s">
        <v>113</v>
      </c>
    </row>
    <row r="158" spans="1:7" x14ac:dyDescent="0.3">
      <c r="A158" s="14" t="s">
        <v>38</v>
      </c>
    </row>
    <row r="159" spans="1:7" x14ac:dyDescent="0.3">
      <c r="A159" t="s">
        <v>32</v>
      </c>
      <c r="B159">
        <v>81</v>
      </c>
      <c r="C159">
        <v>71</v>
      </c>
      <c r="D159">
        <v>78</v>
      </c>
      <c r="E159">
        <v>89</v>
      </c>
      <c r="F159">
        <v>80</v>
      </c>
      <c r="G159">
        <v>78</v>
      </c>
    </row>
    <row r="160" spans="1:7" x14ac:dyDescent="0.3">
      <c r="A160" t="s">
        <v>364</v>
      </c>
      <c r="B160">
        <v>63</v>
      </c>
      <c r="C160">
        <v>80</v>
      </c>
      <c r="D160">
        <v>76</v>
      </c>
      <c r="E160">
        <v>78</v>
      </c>
      <c r="F160">
        <v>92</v>
      </c>
      <c r="G160">
        <v>81</v>
      </c>
    </row>
    <row r="161" spans="1:7" x14ac:dyDescent="0.3">
      <c r="A161" t="s">
        <v>34</v>
      </c>
      <c r="B161">
        <v>106</v>
      </c>
      <c r="C161">
        <v>132</v>
      </c>
      <c r="D161">
        <v>115</v>
      </c>
      <c r="E161">
        <v>111</v>
      </c>
      <c r="F161">
        <v>96</v>
      </c>
      <c r="G161">
        <v>109</v>
      </c>
    </row>
    <row r="162" spans="1:7" x14ac:dyDescent="0.3">
      <c r="A162" t="s">
        <v>365</v>
      </c>
      <c r="B162">
        <v>107</v>
      </c>
      <c r="C162">
        <v>131</v>
      </c>
      <c r="D162">
        <v>121</v>
      </c>
      <c r="E162">
        <v>83</v>
      </c>
      <c r="F162">
        <v>99</v>
      </c>
      <c r="G162">
        <v>109</v>
      </c>
    </row>
    <row r="163" spans="1:7" x14ac:dyDescent="0.3">
      <c r="A163" s="14" t="s">
        <v>326</v>
      </c>
    </row>
    <row r="164" spans="1:7" x14ac:dyDescent="0.3">
      <c r="A164" t="s">
        <v>32</v>
      </c>
      <c r="B164">
        <v>3</v>
      </c>
      <c r="C164">
        <v>5</v>
      </c>
      <c r="D164">
        <v>9</v>
      </c>
      <c r="E164">
        <v>0</v>
      </c>
      <c r="F164">
        <v>2</v>
      </c>
      <c r="G164">
        <v>3</v>
      </c>
    </row>
    <row r="165" spans="1:7" x14ac:dyDescent="0.3">
      <c r="A165" t="s">
        <v>364</v>
      </c>
      <c r="B165">
        <v>3</v>
      </c>
      <c r="C165">
        <v>2</v>
      </c>
      <c r="D165">
        <v>3</v>
      </c>
      <c r="E165">
        <v>3</v>
      </c>
      <c r="F165">
        <v>4</v>
      </c>
      <c r="G165">
        <v>0</v>
      </c>
    </row>
    <row r="166" spans="1:7" x14ac:dyDescent="0.3">
      <c r="A166" t="s">
        <v>34</v>
      </c>
      <c r="B166">
        <v>4</v>
      </c>
      <c r="C166">
        <v>11</v>
      </c>
      <c r="D166">
        <v>11</v>
      </c>
      <c r="E166">
        <v>11</v>
      </c>
      <c r="F166">
        <v>10</v>
      </c>
      <c r="G166">
        <v>11</v>
      </c>
    </row>
    <row r="167" spans="1:7" x14ac:dyDescent="0.3">
      <c r="A167" t="s">
        <v>365</v>
      </c>
      <c r="B167">
        <v>4</v>
      </c>
      <c r="C167">
        <v>8</v>
      </c>
      <c r="D167">
        <v>6</v>
      </c>
      <c r="E167">
        <v>9</v>
      </c>
      <c r="F167">
        <v>10</v>
      </c>
      <c r="G167">
        <v>10</v>
      </c>
    </row>
    <row r="168" spans="1:7" x14ac:dyDescent="0.3">
      <c r="A168" s="14" t="s">
        <v>327</v>
      </c>
    </row>
    <row r="169" spans="1:7" x14ac:dyDescent="0.3">
      <c r="A169" t="s">
        <v>32</v>
      </c>
      <c r="B169">
        <v>81</v>
      </c>
      <c r="C169">
        <v>69</v>
      </c>
      <c r="D169">
        <v>77</v>
      </c>
      <c r="E169">
        <v>95</v>
      </c>
      <c r="F169">
        <v>82</v>
      </c>
      <c r="G169">
        <v>82</v>
      </c>
    </row>
    <row r="170" spans="1:7" x14ac:dyDescent="0.3">
      <c r="A170" t="s">
        <v>364</v>
      </c>
      <c r="B170">
        <v>63</v>
      </c>
      <c r="C170">
        <v>79</v>
      </c>
      <c r="D170">
        <v>75</v>
      </c>
      <c r="E170">
        <v>77</v>
      </c>
      <c r="F170">
        <v>90</v>
      </c>
      <c r="G170">
        <v>79</v>
      </c>
    </row>
    <row r="171" spans="1:7" x14ac:dyDescent="0.3">
      <c r="A171" t="s">
        <v>34</v>
      </c>
      <c r="B171">
        <v>109</v>
      </c>
      <c r="C171">
        <v>125</v>
      </c>
      <c r="D171">
        <v>106</v>
      </c>
      <c r="E171">
        <v>102</v>
      </c>
      <c r="F171">
        <v>89</v>
      </c>
      <c r="G171">
        <v>101</v>
      </c>
    </row>
    <row r="172" spans="1:7" x14ac:dyDescent="0.3">
      <c r="A172" t="s">
        <v>365</v>
      </c>
      <c r="B172">
        <v>104</v>
      </c>
      <c r="C172">
        <v>133</v>
      </c>
      <c r="D172">
        <v>117</v>
      </c>
      <c r="E172">
        <v>76</v>
      </c>
      <c r="F172">
        <v>91</v>
      </c>
      <c r="G172">
        <v>103</v>
      </c>
    </row>
    <row r="174" spans="1:7" x14ac:dyDescent="0.3">
      <c r="A174" s="14" t="s">
        <v>403</v>
      </c>
    </row>
    <row r="175" spans="1:7" x14ac:dyDescent="0.3">
      <c r="A175" s="67" t="s">
        <v>49</v>
      </c>
      <c r="B175" s="10" t="s">
        <v>50</v>
      </c>
      <c r="C175" s="10" t="s">
        <v>51</v>
      </c>
      <c r="D175" s="10" t="s">
        <v>52</v>
      </c>
      <c r="E175" s="10" t="s">
        <v>53</v>
      </c>
      <c r="F175" s="10" t="s">
        <v>54</v>
      </c>
      <c r="G175" s="10" t="s">
        <v>113</v>
      </c>
    </row>
    <row r="176" spans="1:7" x14ac:dyDescent="0.3">
      <c r="A176" s="68" t="s">
        <v>38</v>
      </c>
      <c r="B176" s="10"/>
      <c r="C176" s="10"/>
      <c r="D176" s="10"/>
      <c r="E176" s="10"/>
      <c r="F176" s="10"/>
      <c r="G176" s="10"/>
    </row>
    <row r="177" spans="1:7" x14ac:dyDescent="0.3">
      <c r="A177" t="s">
        <v>336</v>
      </c>
      <c r="B177" s="10">
        <v>0</v>
      </c>
      <c r="C177" s="10">
        <v>1</v>
      </c>
      <c r="D177" s="10">
        <v>4</v>
      </c>
      <c r="E177" s="10">
        <v>0</v>
      </c>
      <c r="F177" s="10">
        <v>4</v>
      </c>
      <c r="G177" s="10">
        <v>3</v>
      </c>
    </row>
    <row r="178" spans="1:7" x14ac:dyDescent="0.3">
      <c r="A178" t="s">
        <v>354</v>
      </c>
      <c r="B178" s="10">
        <v>13</v>
      </c>
      <c r="C178" s="10">
        <v>12</v>
      </c>
      <c r="D178" s="10">
        <v>11</v>
      </c>
      <c r="E178" s="10">
        <v>13</v>
      </c>
      <c r="F178" s="10">
        <v>6</v>
      </c>
      <c r="G178" s="10">
        <v>4</v>
      </c>
    </row>
    <row r="179" spans="1:7" x14ac:dyDescent="0.3">
      <c r="A179" t="s">
        <v>355</v>
      </c>
      <c r="B179" s="10">
        <v>24</v>
      </c>
      <c r="C179" s="10">
        <v>21</v>
      </c>
      <c r="D179" s="10">
        <v>28</v>
      </c>
      <c r="E179" s="10">
        <v>18</v>
      </c>
      <c r="F179" s="10">
        <v>18</v>
      </c>
      <c r="G179" s="10">
        <v>21</v>
      </c>
    </row>
    <row r="180" spans="1:7" x14ac:dyDescent="0.3">
      <c r="A180" t="s">
        <v>356</v>
      </c>
      <c r="B180" s="10">
        <v>83</v>
      </c>
      <c r="C180" s="10">
        <v>127</v>
      </c>
      <c r="D180" s="10">
        <v>104</v>
      </c>
      <c r="E180" s="10">
        <v>90</v>
      </c>
      <c r="F180" s="10">
        <v>96</v>
      </c>
      <c r="G180" s="10">
        <v>117</v>
      </c>
    </row>
    <row r="181" spans="1:7" x14ac:dyDescent="0.3">
      <c r="A181" t="s">
        <v>357</v>
      </c>
      <c r="B181" s="69">
        <v>120</v>
      </c>
      <c r="C181" s="69">
        <v>160</v>
      </c>
      <c r="D181" s="69">
        <v>143</v>
      </c>
      <c r="E181" s="69">
        <v>121</v>
      </c>
      <c r="F181" s="69">
        <v>120</v>
      </c>
      <c r="G181" s="69">
        <v>142</v>
      </c>
    </row>
    <row r="182" spans="1:7" x14ac:dyDescent="0.3">
      <c r="A182" t="s">
        <v>358</v>
      </c>
      <c r="B182" s="69">
        <v>37</v>
      </c>
      <c r="C182" s="69">
        <v>33</v>
      </c>
      <c r="D182" s="69">
        <v>39</v>
      </c>
      <c r="E182" s="69">
        <v>31</v>
      </c>
      <c r="F182" s="69">
        <v>24</v>
      </c>
      <c r="G182" s="69">
        <v>25</v>
      </c>
    </row>
    <row r="183" spans="1:7" x14ac:dyDescent="0.3">
      <c r="A183" t="s">
        <v>359</v>
      </c>
      <c r="B183" s="10">
        <v>237</v>
      </c>
      <c r="C183" s="10">
        <v>253</v>
      </c>
      <c r="D183" s="10">
        <v>243</v>
      </c>
      <c r="E183" s="10">
        <v>240</v>
      </c>
      <c r="F183" s="10">
        <v>243</v>
      </c>
      <c r="G183" s="10">
        <v>232</v>
      </c>
    </row>
    <row r="184" spans="1:7" x14ac:dyDescent="0.3">
      <c r="A184" s="67" t="s">
        <v>326</v>
      </c>
      <c r="B184" s="10"/>
      <c r="C184" s="10"/>
      <c r="D184" s="10"/>
      <c r="E184" s="10"/>
      <c r="F184" s="10"/>
      <c r="G184" s="10"/>
    </row>
    <row r="185" spans="1:7" x14ac:dyDescent="0.3">
      <c r="A185" t="s">
        <v>336</v>
      </c>
      <c r="B185" s="10">
        <v>0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</row>
    <row r="186" spans="1:7" x14ac:dyDescent="0.3">
      <c r="A186" t="s">
        <v>354</v>
      </c>
      <c r="B186" s="10">
        <v>1</v>
      </c>
      <c r="C186" s="10">
        <v>2</v>
      </c>
      <c r="D186" s="10">
        <v>2</v>
      </c>
      <c r="E186" s="10">
        <v>1</v>
      </c>
      <c r="F186" s="10">
        <v>2</v>
      </c>
      <c r="G186" s="10">
        <v>1</v>
      </c>
    </row>
    <row r="187" spans="1:7" x14ac:dyDescent="0.3">
      <c r="A187" t="s">
        <v>355</v>
      </c>
      <c r="B187" s="10">
        <v>6</v>
      </c>
      <c r="C187" s="10">
        <v>9</v>
      </c>
      <c r="D187" s="10">
        <v>13</v>
      </c>
      <c r="E187" s="10">
        <v>6</v>
      </c>
      <c r="F187" s="10">
        <v>9</v>
      </c>
      <c r="G187" s="10">
        <v>8</v>
      </c>
    </row>
    <row r="188" spans="1:7" x14ac:dyDescent="0.3">
      <c r="A188" t="s">
        <v>356</v>
      </c>
      <c r="B188" s="10">
        <v>1</v>
      </c>
      <c r="C188" s="10">
        <v>5</v>
      </c>
      <c r="D188" s="10">
        <v>2</v>
      </c>
      <c r="E188" s="10">
        <v>8</v>
      </c>
      <c r="F188" s="10">
        <v>5</v>
      </c>
      <c r="G188" s="10">
        <v>7</v>
      </c>
    </row>
    <row r="189" spans="1:7" x14ac:dyDescent="0.3">
      <c r="A189" t="s">
        <v>357</v>
      </c>
      <c r="B189" s="69">
        <v>8</v>
      </c>
      <c r="C189" s="69">
        <v>16</v>
      </c>
      <c r="D189" s="69">
        <v>17</v>
      </c>
      <c r="E189" s="69">
        <v>15</v>
      </c>
      <c r="F189" s="69">
        <v>16</v>
      </c>
      <c r="G189" s="69">
        <v>16</v>
      </c>
    </row>
    <row r="190" spans="1:7" x14ac:dyDescent="0.3">
      <c r="A190" t="s">
        <v>358</v>
      </c>
      <c r="B190" s="69">
        <v>7</v>
      </c>
      <c r="C190" s="69">
        <v>11</v>
      </c>
      <c r="D190" s="69">
        <v>15</v>
      </c>
      <c r="E190" s="69">
        <v>7</v>
      </c>
      <c r="F190" s="69">
        <v>11</v>
      </c>
      <c r="G190" s="69">
        <v>9</v>
      </c>
    </row>
    <row r="191" spans="1:7" x14ac:dyDescent="0.3">
      <c r="A191" t="s">
        <v>360</v>
      </c>
      <c r="B191" s="10">
        <v>6</v>
      </c>
      <c r="C191" s="10">
        <v>10</v>
      </c>
      <c r="D191" s="10">
        <v>12</v>
      </c>
      <c r="E191" s="10">
        <v>8</v>
      </c>
      <c r="F191" s="10">
        <v>10</v>
      </c>
      <c r="G191" s="10">
        <v>8</v>
      </c>
    </row>
    <row r="192" spans="1:7" x14ac:dyDescent="0.3">
      <c r="A192" s="67" t="s">
        <v>327</v>
      </c>
      <c r="B192" s="70"/>
      <c r="C192" s="70"/>
      <c r="D192" s="70"/>
      <c r="E192" s="70"/>
      <c r="F192" s="70"/>
      <c r="G192" s="70"/>
    </row>
    <row r="193" spans="1:7" x14ac:dyDescent="0.3">
      <c r="A193" t="s">
        <v>336</v>
      </c>
      <c r="B193" s="10">
        <v>0</v>
      </c>
      <c r="C193" s="10">
        <v>1</v>
      </c>
      <c r="D193" s="10">
        <v>4</v>
      </c>
      <c r="E193" s="10">
        <v>0</v>
      </c>
      <c r="F193" s="10">
        <v>4</v>
      </c>
      <c r="G193" s="10">
        <v>3</v>
      </c>
    </row>
    <row r="194" spans="1:7" x14ac:dyDescent="0.3">
      <c r="A194" t="s">
        <v>354</v>
      </c>
      <c r="B194" s="10">
        <v>13</v>
      </c>
      <c r="C194" s="10">
        <v>10</v>
      </c>
      <c r="D194" s="10">
        <v>10</v>
      </c>
      <c r="E194" s="10">
        <v>12</v>
      </c>
      <c r="F194" s="10">
        <v>4</v>
      </c>
      <c r="G194" s="10">
        <v>3</v>
      </c>
    </row>
    <row r="195" spans="1:7" x14ac:dyDescent="0.3">
      <c r="A195" t="s">
        <v>355</v>
      </c>
      <c r="B195" s="10">
        <v>18</v>
      </c>
      <c r="C195" s="10">
        <v>13</v>
      </c>
      <c r="D195" s="10">
        <v>15</v>
      </c>
      <c r="E195" s="10">
        <v>14</v>
      </c>
      <c r="F195" s="10">
        <v>9</v>
      </c>
      <c r="G195" s="10">
        <v>13</v>
      </c>
    </row>
    <row r="196" spans="1:7" x14ac:dyDescent="0.3">
      <c r="A196" t="s">
        <v>356</v>
      </c>
      <c r="B196" s="10">
        <v>85</v>
      </c>
      <c r="C196" s="10">
        <v>130</v>
      </c>
      <c r="D196" s="10">
        <v>108</v>
      </c>
      <c r="E196" s="10">
        <v>86</v>
      </c>
      <c r="F196" s="10">
        <v>95</v>
      </c>
      <c r="G196" s="10">
        <v>115</v>
      </c>
    </row>
    <row r="197" spans="1:7" x14ac:dyDescent="0.3">
      <c r="A197" s="10" t="s">
        <v>357</v>
      </c>
      <c r="B197" s="69">
        <v>116</v>
      </c>
      <c r="C197" s="69">
        <v>153</v>
      </c>
      <c r="D197" s="69">
        <v>133</v>
      </c>
      <c r="E197" s="69">
        <v>112</v>
      </c>
      <c r="F197" s="69">
        <v>108</v>
      </c>
      <c r="G197" s="69">
        <v>131</v>
      </c>
    </row>
    <row r="198" spans="1:7" x14ac:dyDescent="0.3">
      <c r="A198" s="10" t="s">
        <v>358</v>
      </c>
      <c r="B198" s="69">
        <v>31</v>
      </c>
      <c r="C198" s="69">
        <v>23</v>
      </c>
      <c r="D198" s="69">
        <v>25</v>
      </c>
      <c r="E198" s="69">
        <v>26</v>
      </c>
      <c r="F198" s="69">
        <v>13</v>
      </c>
      <c r="G198" s="69">
        <v>16</v>
      </c>
    </row>
    <row r="199" spans="1:7" x14ac:dyDescent="0.3">
      <c r="A199" t="s">
        <v>360</v>
      </c>
      <c r="B199" s="10">
        <v>241</v>
      </c>
      <c r="C199" s="10">
        <v>252</v>
      </c>
      <c r="D199" s="10">
        <v>238</v>
      </c>
      <c r="E199" s="10">
        <v>238</v>
      </c>
      <c r="F199" s="10">
        <v>240</v>
      </c>
      <c r="G199" s="10">
        <v>231</v>
      </c>
    </row>
    <row r="200" spans="1:7" x14ac:dyDescent="0.3">
      <c r="B200" s="10"/>
      <c r="C200" s="10"/>
      <c r="D200" s="10"/>
      <c r="E200" s="10"/>
      <c r="F200" s="10"/>
      <c r="G200" s="10"/>
    </row>
    <row r="201" spans="1:7" x14ac:dyDescent="0.3">
      <c r="A201" s="14" t="s">
        <v>404</v>
      </c>
    </row>
    <row r="202" spans="1:7" x14ac:dyDescent="0.3">
      <c r="A202" t="s">
        <v>49</v>
      </c>
      <c r="B202" t="s">
        <v>50</v>
      </c>
      <c r="C202" t="s">
        <v>51</v>
      </c>
      <c r="D202" t="s">
        <v>52</v>
      </c>
      <c r="E202" t="s">
        <v>53</v>
      </c>
      <c r="F202" t="s">
        <v>54</v>
      </c>
      <c r="G202" t="s">
        <v>113</v>
      </c>
    </row>
    <row r="203" spans="1:7" x14ac:dyDescent="0.3">
      <c r="A203" s="14" t="s">
        <v>38</v>
      </c>
    </row>
    <row r="204" spans="1:7" x14ac:dyDescent="0.3">
      <c r="A204" t="s">
        <v>367</v>
      </c>
      <c r="B204">
        <v>59</v>
      </c>
      <c r="C204">
        <v>62</v>
      </c>
      <c r="D204">
        <v>54</v>
      </c>
      <c r="E204">
        <v>53</v>
      </c>
      <c r="F204">
        <v>52</v>
      </c>
      <c r="G204">
        <v>44</v>
      </c>
    </row>
    <row r="205" spans="1:7" x14ac:dyDescent="0.3">
      <c r="A205" t="s">
        <v>368</v>
      </c>
      <c r="B205">
        <v>53</v>
      </c>
      <c r="C205">
        <v>46</v>
      </c>
      <c r="D205">
        <v>69</v>
      </c>
      <c r="E205">
        <v>53</v>
      </c>
      <c r="F205">
        <v>61</v>
      </c>
      <c r="G205">
        <v>53</v>
      </c>
    </row>
    <row r="206" spans="1:7" x14ac:dyDescent="0.3">
      <c r="A206" t="s">
        <v>369</v>
      </c>
      <c r="B206">
        <v>50</v>
      </c>
      <c r="C206">
        <v>62</v>
      </c>
      <c r="D206">
        <v>64</v>
      </c>
      <c r="E206">
        <v>60</v>
      </c>
      <c r="F206">
        <v>56</v>
      </c>
      <c r="G206">
        <v>60</v>
      </c>
    </row>
    <row r="207" spans="1:7" x14ac:dyDescent="0.3">
      <c r="A207" t="s">
        <v>370</v>
      </c>
      <c r="B207">
        <v>49</v>
      </c>
      <c r="C207">
        <v>62</v>
      </c>
      <c r="D207">
        <v>54</v>
      </c>
      <c r="E207">
        <v>48</v>
      </c>
      <c r="F207">
        <v>57</v>
      </c>
      <c r="G207">
        <v>63</v>
      </c>
    </row>
    <row r="208" spans="1:7" x14ac:dyDescent="0.3">
      <c r="A208" t="s">
        <v>371</v>
      </c>
      <c r="B208">
        <v>66</v>
      </c>
      <c r="C208">
        <v>77</v>
      </c>
      <c r="D208">
        <v>60</v>
      </c>
      <c r="E208">
        <v>65</v>
      </c>
      <c r="F208">
        <v>67</v>
      </c>
      <c r="G208">
        <v>69</v>
      </c>
    </row>
    <row r="209" spans="1:7" x14ac:dyDescent="0.3">
      <c r="A209" t="s">
        <v>372</v>
      </c>
      <c r="B209">
        <v>48</v>
      </c>
      <c r="C209">
        <v>64</v>
      </c>
      <c r="D209">
        <v>56</v>
      </c>
      <c r="E209">
        <v>52</v>
      </c>
      <c r="F209">
        <v>54</v>
      </c>
      <c r="G209">
        <v>44</v>
      </c>
    </row>
    <row r="210" spans="1:7" x14ac:dyDescent="0.3">
      <c r="A210" t="s">
        <v>373</v>
      </c>
      <c r="B210">
        <v>32</v>
      </c>
      <c r="C210">
        <v>41</v>
      </c>
      <c r="D210">
        <v>33</v>
      </c>
      <c r="E210">
        <v>30</v>
      </c>
      <c r="F210">
        <v>20</v>
      </c>
      <c r="G210">
        <v>44</v>
      </c>
    </row>
    <row r="211" spans="1:7" x14ac:dyDescent="0.3">
      <c r="A211" t="s">
        <v>374</v>
      </c>
      <c r="B211" s="3">
        <v>40.896358543417364</v>
      </c>
      <c r="C211" s="3">
        <v>43.961352657004831</v>
      </c>
      <c r="D211" s="3">
        <v>38.205128205128204</v>
      </c>
      <c r="E211" s="3">
        <v>40.720221606648202</v>
      </c>
      <c r="F211" s="3">
        <v>38.419618528610357</v>
      </c>
      <c r="G211" s="3">
        <v>41.644562334217504</v>
      </c>
    </row>
    <row r="212" spans="1:7" x14ac:dyDescent="0.3">
      <c r="A212" s="14" t="s">
        <v>326</v>
      </c>
    </row>
    <row r="213" spans="1:7" x14ac:dyDescent="0.3">
      <c r="A213" t="s">
        <v>367</v>
      </c>
      <c r="B213">
        <v>2</v>
      </c>
      <c r="C213">
        <v>5</v>
      </c>
      <c r="D213">
        <v>4</v>
      </c>
      <c r="E213">
        <v>2</v>
      </c>
      <c r="F213">
        <v>3</v>
      </c>
      <c r="G213">
        <v>3</v>
      </c>
    </row>
    <row r="214" spans="1:7" x14ac:dyDescent="0.3">
      <c r="A214" t="s">
        <v>368</v>
      </c>
      <c r="B214">
        <v>3</v>
      </c>
      <c r="C214">
        <v>2</v>
      </c>
      <c r="D214">
        <v>5</v>
      </c>
      <c r="E214">
        <v>1</v>
      </c>
      <c r="F214">
        <v>3</v>
      </c>
      <c r="G214">
        <v>3</v>
      </c>
    </row>
    <row r="215" spans="1:7" x14ac:dyDescent="0.3">
      <c r="A215" t="s">
        <v>369</v>
      </c>
      <c r="B215">
        <v>1</v>
      </c>
      <c r="C215">
        <v>1</v>
      </c>
      <c r="D215">
        <v>2</v>
      </c>
      <c r="E215">
        <v>7</v>
      </c>
      <c r="F215">
        <v>4</v>
      </c>
      <c r="G215">
        <v>3</v>
      </c>
    </row>
    <row r="216" spans="1:7" x14ac:dyDescent="0.3">
      <c r="A216" t="s">
        <v>370</v>
      </c>
      <c r="B216">
        <v>1</v>
      </c>
      <c r="C216">
        <v>4</v>
      </c>
      <c r="D216">
        <v>1</v>
      </c>
      <c r="E216">
        <v>4</v>
      </c>
      <c r="F216">
        <v>7</v>
      </c>
      <c r="G216">
        <v>5</v>
      </c>
    </row>
    <row r="217" spans="1:7" x14ac:dyDescent="0.3">
      <c r="A217" t="s">
        <v>371</v>
      </c>
      <c r="B217">
        <v>2</v>
      </c>
      <c r="C217">
        <v>3</v>
      </c>
      <c r="D217">
        <v>5</v>
      </c>
      <c r="E217">
        <v>3</v>
      </c>
      <c r="F217">
        <v>4</v>
      </c>
      <c r="G217">
        <v>4</v>
      </c>
    </row>
    <row r="218" spans="1:7" x14ac:dyDescent="0.3">
      <c r="A218" t="s">
        <v>372</v>
      </c>
      <c r="B218">
        <v>2</v>
      </c>
      <c r="C218">
        <v>8</v>
      </c>
      <c r="D218">
        <v>7</v>
      </c>
      <c r="E218">
        <v>3</v>
      </c>
      <c r="F218">
        <v>3</v>
      </c>
      <c r="G218">
        <v>4</v>
      </c>
    </row>
    <row r="219" spans="1:7" x14ac:dyDescent="0.3">
      <c r="A219" t="s">
        <v>373</v>
      </c>
      <c r="B219">
        <v>3</v>
      </c>
      <c r="C219">
        <v>3</v>
      </c>
      <c r="D219">
        <v>5</v>
      </c>
      <c r="E219">
        <v>3</v>
      </c>
      <c r="F219">
        <v>2</v>
      </c>
      <c r="G219">
        <v>2</v>
      </c>
    </row>
    <row r="220" spans="1:7" x14ac:dyDescent="0.3">
      <c r="A220" t="s">
        <v>374</v>
      </c>
      <c r="B220" s="3">
        <v>50</v>
      </c>
      <c r="C220" s="3">
        <v>53.846153846153847</v>
      </c>
      <c r="D220" s="3">
        <v>58.620689655172406</v>
      </c>
      <c r="E220" s="3">
        <v>39.130434782608695</v>
      </c>
      <c r="F220" s="3">
        <v>34.615384615384613</v>
      </c>
      <c r="G220" s="3">
        <v>41.666666666666671</v>
      </c>
    </row>
    <row r="221" spans="1:7" x14ac:dyDescent="0.3">
      <c r="A221" s="14" t="s">
        <v>327</v>
      </c>
    </row>
    <row r="222" spans="1:7" x14ac:dyDescent="0.3">
      <c r="A222" t="s">
        <v>367</v>
      </c>
      <c r="B222">
        <v>59</v>
      </c>
      <c r="C222">
        <v>58</v>
      </c>
      <c r="D222">
        <v>53</v>
      </c>
      <c r="E222">
        <v>52</v>
      </c>
      <c r="F222">
        <v>49</v>
      </c>
      <c r="G222">
        <v>42</v>
      </c>
    </row>
    <row r="223" spans="1:7" x14ac:dyDescent="0.3">
      <c r="A223" t="s">
        <v>368</v>
      </c>
      <c r="B223">
        <v>52</v>
      </c>
      <c r="C223">
        <v>44</v>
      </c>
      <c r="D223">
        <v>66</v>
      </c>
      <c r="E223">
        <v>53</v>
      </c>
      <c r="F223">
        <v>58</v>
      </c>
      <c r="G223">
        <v>51</v>
      </c>
    </row>
    <row r="224" spans="1:7" x14ac:dyDescent="0.3">
      <c r="A224" t="s">
        <v>369</v>
      </c>
      <c r="B224">
        <v>51</v>
      </c>
      <c r="C224">
        <v>68</v>
      </c>
      <c r="D224">
        <v>65</v>
      </c>
      <c r="E224">
        <v>54</v>
      </c>
      <c r="F224">
        <v>53</v>
      </c>
      <c r="G224">
        <v>57</v>
      </c>
    </row>
    <row r="225" spans="1:7" x14ac:dyDescent="0.3">
      <c r="A225" t="s">
        <v>370</v>
      </c>
      <c r="B225">
        <v>50</v>
      </c>
      <c r="C225">
        <v>62</v>
      </c>
      <c r="D225">
        <v>52</v>
      </c>
      <c r="E225">
        <v>42</v>
      </c>
      <c r="F225">
        <v>54</v>
      </c>
      <c r="G225">
        <v>58</v>
      </c>
    </row>
    <row r="226" spans="1:7" x14ac:dyDescent="0.3">
      <c r="A226" t="s">
        <v>371</v>
      </c>
      <c r="B226">
        <v>68</v>
      </c>
      <c r="C226">
        <v>77</v>
      </c>
      <c r="D226">
        <v>58</v>
      </c>
      <c r="E226">
        <v>66</v>
      </c>
      <c r="F226">
        <v>65</v>
      </c>
      <c r="G226">
        <v>67</v>
      </c>
    </row>
    <row r="227" spans="1:7" x14ac:dyDescent="0.3">
      <c r="A227" t="s">
        <v>372</v>
      </c>
      <c r="B227">
        <v>46</v>
      </c>
      <c r="C227">
        <v>58</v>
      </c>
      <c r="D227">
        <v>52</v>
      </c>
      <c r="E227">
        <v>55</v>
      </c>
      <c r="F227">
        <v>55</v>
      </c>
      <c r="G227">
        <v>45</v>
      </c>
    </row>
    <row r="228" spans="1:7" x14ac:dyDescent="0.3">
      <c r="A228" t="s">
        <v>373</v>
      </c>
      <c r="B228">
        <v>31</v>
      </c>
      <c r="C228">
        <v>39</v>
      </c>
      <c r="D228">
        <v>29</v>
      </c>
      <c r="E228">
        <v>28</v>
      </c>
      <c r="F228">
        <v>18</v>
      </c>
      <c r="G228">
        <v>45</v>
      </c>
    </row>
    <row r="229" spans="1:7" x14ac:dyDescent="0.3">
      <c r="A229" t="s">
        <v>374</v>
      </c>
      <c r="B229" s="3">
        <v>40.616246498599438</v>
      </c>
      <c r="C229" s="3">
        <v>42.857142857142854</v>
      </c>
      <c r="D229" s="3">
        <v>37.066666666666663</v>
      </c>
      <c r="E229" s="3">
        <v>42.571428571428569</v>
      </c>
      <c r="F229" s="3">
        <v>39.204545454545453</v>
      </c>
      <c r="G229" s="3">
        <v>43.013698630136986</v>
      </c>
    </row>
    <row r="230" spans="1:7" x14ac:dyDescent="0.3">
      <c r="B230" s="3"/>
      <c r="C230" s="3"/>
      <c r="D230" s="3"/>
      <c r="E230" s="3"/>
      <c r="F230" s="3"/>
      <c r="G230" s="3"/>
    </row>
    <row r="231" spans="1:7" x14ac:dyDescent="0.3">
      <c r="A231" s="14" t="s">
        <v>405</v>
      </c>
      <c r="B231" s="71"/>
      <c r="C231" s="71"/>
      <c r="D231" s="71"/>
      <c r="E231" s="71"/>
      <c r="F231" s="71"/>
      <c r="G231" s="71"/>
    </row>
    <row r="232" spans="1:7" x14ac:dyDescent="0.3">
      <c r="A232" s="67" t="s">
        <v>49</v>
      </c>
      <c r="B232" s="10" t="s">
        <v>50</v>
      </c>
      <c r="C232" s="10" t="s">
        <v>51</v>
      </c>
      <c r="D232" s="10" t="s">
        <v>52</v>
      </c>
      <c r="E232" s="10" t="s">
        <v>53</v>
      </c>
      <c r="F232" s="10" t="s">
        <v>54</v>
      </c>
      <c r="G232" s="10" t="s">
        <v>113</v>
      </c>
    </row>
    <row r="233" spans="1:7" x14ac:dyDescent="0.3">
      <c r="A233" s="67" t="s">
        <v>38</v>
      </c>
      <c r="B233" s="10"/>
      <c r="C233" s="10"/>
      <c r="D233" s="10"/>
      <c r="E233" s="10"/>
      <c r="F233" s="10"/>
      <c r="G233" s="10"/>
    </row>
    <row r="234" spans="1:7" x14ac:dyDescent="0.3">
      <c r="A234" s="10" t="s">
        <v>264</v>
      </c>
      <c r="B234" s="10">
        <v>26</v>
      </c>
      <c r="C234" s="10">
        <v>22</v>
      </c>
      <c r="D234" s="10">
        <v>22</v>
      </c>
      <c r="E234" s="10">
        <v>25</v>
      </c>
      <c r="F234" s="10">
        <v>10</v>
      </c>
      <c r="G234" s="10">
        <v>19</v>
      </c>
    </row>
    <row r="235" spans="1:7" x14ac:dyDescent="0.3">
      <c r="A235" t="s">
        <v>376</v>
      </c>
      <c r="B235" s="10">
        <v>38</v>
      </c>
      <c r="C235" s="10">
        <v>44</v>
      </c>
      <c r="D235" s="10">
        <v>51</v>
      </c>
      <c r="E235" s="10">
        <v>41</v>
      </c>
      <c r="F235" s="10">
        <v>41</v>
      </c>
      <c r="G235" s="10">
        <v>30</v>
      </c>
    </row>
    <row r="236" spans="1:7" x14ac:dyDescent="0.3">
      <c r="A236" t="s">
        <v>377</v>
      </c>
      <c r="B236" s="10">
        <v>36</v>
      </c>
      <c r="C236" s="10">
        <v>46</v>
      </c>
      <c r="D236" s="10">
        <v>52</v>
      </c>
      <c r="E236" s="10">
        <v>44</v>
      </c>
      <c r="F236" s="10">
        <v>51</v>
      </c>
      <c r="G236" s="10">
        <v>43</v>
      </c>
    </row>
    <row r="237" spans="1:7" x14ac:dyDescent="0.3">
      <c r="A237" t="s">
        <v>378</v>
      </c>
      <c r="B237" s="10">
        <v>81</v>
      </c>
      <c r="C237" s="10">
        <v>63</v>
      </c>
      <c r="D237" s="10">
        <v>73</v>
      </c>
      <c r="E237" s="10">
        <v>66</v>
      </c>
      <c r="F237" s="10">
        <v>73</v>
      </c>
      <c r="G237" s="10">
        <v>82</v>
      </c>
    </row>
    <row r="238" spans="1:7" x14ac:dyDescent="0.3">
      <c r="A238" t="s">
        <v>379</v>
      </c>
      <c r="B238" s="10">
        <v>87</v>
      </c>
      <c r="C238" s="10">
        <v>118</v>
      </c>
      <c r="D238" s="10">
        <v>80</v>
      </c>
      <c r="E238" s="10">
        <v>103</v>
      </c>
      <c r="F238" s="10">
        <v>92</v>
      </c>
      <c r="G238" s="10">
        <v>88</v>
      </c>
    </row>
    <row r="239" spans="1:7" x14ac:dyDescent="0.3">
      <c r="A239" t="s">
        <v>380</v>
      </c>
      <c r="B239" s="10">
        <v>57</v>
      </c>
      <c r="C239" s="10">
        <v>85</v>
      </c>
      <c r="D239" s="10">
        <v>80</v>
      </c>
      <c r="E239" s="10">
        <v>62</v>
      </c>
      <c r="F239" s="10">
        <v>68</v>
      </c>
      <c r="G239" s="10">
        <v>83</v>
      </c>
    </row>
    <row r="240" spans="1:7" x14ac:dyDescent="0.3">
      <c r="A240" t="s">
        <v>381</v>
      </c>
      <c r="B240" s="10">
        <v>31</v>
      </c>
      <c r="C240" s="10">
        <v>36</v>
      </c>
      <c r="D240" s="10">
        <v>32</v>
      </c>
      <c r="E240" s="10">
        <v>20</v>
      </c>
      <c r="F240" s="10">
        <v>32</v>
      </c>
      <c r="G240" s="10">
        <v>31</v>
      </c>
    </row>
    <row r="241" spans="1:7" x14ac:dyDescent="0.3">
      <c r="A241" t="s">
        <v>312</v>
      </c>
      <c r="B241" s="10">
        <v>1</v>
      </c>
      <c r="C241" s="10">
        <v>0</v>
      </c>
      <c r="D241" s="10">
        <v>0</v>
      </c>
      <c r="E241" s="10">
        <v>0</v>
      </c>
      <c r="F241" s="10">
        <v>0</v>
      </c>
      <c r="G241" s="10">
        <v>1</v>
      </c>
    </row>
    <row r="242" spans="1:7" x14ac:dyDescent="0.3">
      <c r="A242" s="67" t="s">
        <v>326</v>
      </c>
      <c r="B242" s="10"/>
      <c r="C242" s="10"/>
      <c r="D242" s="10"/>
      <c r="E242" s="10"/>
      <c r="F242" s="10"/>
      <c r="G242" s="10"/>
    </row>
    <row r="243" spans="1:7" x14ac:dyDescent="0.3">
      <c r="A243" t="s">
        <v>264</v>
      </c>
      <c r="B243" s="10">
        <v>2</v>
      </c>
      <c r="C243" s="10">
        <v>2</v>
      </c>
      <c r="D243" s="10">
        <v>5</v>
      </c>
      <c r="E243" s="10">
        <v>0</v>
      </c>
      <c r="F243" s="10">
        <v>0</v>
      </c>
      <c r="G243" s="10">
        <v>4</v>
      </c>
    </row>
    <row r="244" spans="1:7" x14ac:dyDescent="0.3">
      <c r="A244" t="s">
        <v>376</v>
      </c>
      <c r="B244" s="10">
        <v>1</v>
      </c>
      <c r="C244" s="10">
        <v>0</v>
      </c>
      <c r="D244" s="10">
        <v>0</v>
      </c>
      <c r="E244" s="10">
        <v>4</v>
      </c>
      <c r="F244" s="10">
        <v>1</v>
      </c>
      <c r="G244" s="10">
        <v>2</v>
      </c>
    </row>
    <row r="245" spans="1:7" x14ac:dyDescent="0.3">
      <c r="A245" t="s">
        <v>377</v>
      </c>
      <c r="B245" s="10">
        <v>1</v>
      </c>
      <c r="C245" s="10">
        <v>3</v>
      </c>
      <c r="D245" s="10">
        <v>4</v>
      </c>
      <c r="E245" s="10">
        <v>3</v>
      </c>
      <c r="F245" s="10">
        <v>2</v>
      </c>
      <c r="G245" s="10">
        <v>1</v>
      </c>
    </row>
    <row r="246" spans="1:7" x14ac:dyDescent="0.3">
      <c r="A246" t="s">
        <v>378</v>
      </c>
      <c r="B246" s="10">
        <v>4</v>
      </c>
      <c r="C246" s="10">
        <v>1</v>
      </c>
      <c r="D246" s="10">
        <v>5</v>
      </c>
      <c r="E246" s="10">
        <v>3</v>
      </c>
      <c r="F246" s="10">
        <v>3</v>
      </c>
      <c r="G246" s="10">
        <v>2</v>
      </c>
    </row>
    <row r="247" spans="1:7" x14ac:dyDescent="0.3">
      <c r="A247" t="s">
        <v>379</v>
      </c>
      <c r="B247" s="10">
        <v>2</v>
      </c>
      <c r="C247" s="10">
        <v>10</v>
      </c>
      <c r="D247" s="10">
        <v>4</v>
      </c>
      <c r="E247" s="10">
        <v>5</v>
      </c>
      <c r="F247" s="10">
        <v>5</v>
      </c>
      <c r="G247" s="10">
        <v>4</v>
      </c>
    </row>
    <row r="248" spans="1:7" x14ac:dyDescent="0.3">
      <c r="A248" t="s">
        <v>380</v>
      </c>
      <c r="B248" s="10">
        <v>0</v>
      </c>
      <c r="C248" s="10">
        <v>4</v>
      </c>
      <c r="D248" s="10">
        <v>10</v>
      </c>
      <c r="E248" s="10">
        <v>3</v>
      </c>
      <c r="F248" s="10">
        <v>11</v>
      </c>
      <c r="G248" s="10">
        <v>8</v>
      </c>
    </row>
    <row r="249" spans="1:7" x14ac:dyDescent="0.3">
      <c r="A249" t="s">
        <v>381</v>
      </c>
      <c r="B249" s="10">
        <v>4</v>
      </c>
      <c r="C249" s="10">
        <v>6</v>
      </c>
      <c r="D249" s="10">
        <v>1</v>
      </c>
      <c r="E249" s="10">
        <v>5</v>
      </c>
      <c r="F249" s="10">
        <v>4</v>
      </c>
      <c r="G249" s="10">
        <v>3</v>
      </c>
    </row>
    <row r="250" spans="1:7" x14ac:dyDescent="0.3">
      <c r="A250" t="s">
        <v>312</v>
      </c>
      <c r="B250" s="10">
        <v>0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</row>
    <row r="251" spans="1:7" x14ac:dyDescent="0.3">
      <c r="A251" s="67" t="s">
        <v>327</v>
      </c>
      <c r="B251" s="10"/>
      <c r="C251" s="10"/>
      <c r="D251" s="10"/>
      <c r="E251" s="10"/>
      <c r="F251" s="10"/>
      <c r="G251" s="10"/>
    </row>
    <row r="252" spans="1:7" x14ac:dyDescent="0.3">
      <c r="A252" t="s">
        <v>264</v>
      </c>
      <c r="B252" s="10">
        <v>25</v>
      </c>
      <c r="C252" s="10">
        <v>21</v>
      </c>
      <c r="D252" s="10">
        <v>17</v>
      </c>
      <c r="E252" s="10">
        <v>26</v>
      </c>
      <c r="F252" s="10">
        <v>11</v>
      </c>
      <c r="G252" s="10">
        <v>15</v>
      </c>
    </row>
    <row r="253" spans="1:7" x14ac:dyDescent="0.3">
      <c r="A253" t="s">
        <v>376</v>
      </c>
      <c r="B253" s="10">
        <v>37</v>
      </c>
      <c r="C253" s="10">
        <v>46</v>
      </c>
      <c r="D253" s="10">
        <v>53</v>
      </c>
      <c r="E253" s="10">
        <v>40</v>
      </c>
      <c r="F253" s="10">
        <v>42</v>
      </c>
      <c r="G253" s="10">
        <v>29</v>
      </c>
    </row>
    <row r="254" spans="1:7" x14ac:dyDescent="0.3">
      <c r="A254" t="s">
        <v>377</v>
      </c>
      <c r="B254" s="10">
        <v>37</v>
      </c>
      <c r="C254" s="10">
        <v>43</v>
      </c>
      <c r="D254" s="10">
        <v>50</v>
      </c>
      <c r="E254" s="10">
        <v>41</v>
      </c>
      <c r="F254" s="10">
        <v>51</v>
      </c>
      <c r="G254" s="10">
        <v>47</v>
      </c>
    </row>
    <row r="255" spans="1:7" x14ac:dyDescent="0.3">
      <c r="A255" t="s">
        <v>378</v>
      </c>
      <c r="B255" s="10">
        <v>79</v>
      </c>
      <c r="C255" s="10">
        <v>66</v>
      </c>
      <c r="D255" s="10">
        <v>70</v>
      </c>
      <c r="E255" s="10">
        <v>67</v>
      </c>
      <c r="F255" s="10">
        <v>72</v>
      </c>
      <c r="G255" s="10">
        <v>82</v>
      </c>
    </row>
    <row r="256" spans="1:7" x14ac:dyDescent="0.3">
      <c r="A256" t="s">
        <v>379</v>
      </c>
      <c r="B256" s="10">
        <v>92</v>
      </c>
      <c r="C256" s="10">
        <v>113</v>
      </c>
      <c r="D256" s="10">
        <v>78</v>
      </c>
      <c r="E256" s="10">
        <v>99</v>
      </c>
      <c r="F256" s="10">
        <v>90</v>
      </c>
      <c r="G256" s="10">
        <v>85</v>
      </c>
    </row>
    <row r="257" spans="1:7" x14ac:dyDescent="0.3">
      <c r="A257" t="s">
        <v>380</v>
      </c>
      <c r="B257" s="10">
        <v>59</v>
      </c>
      <c r="C257" s="10">
        <v>86</v>
      </c>
      <c r="D257" s="10">
        <v>71</v>
      </c>
      <c r="E257" s="10">
        <v>60</v>
      </c>
      <c r="F257" s="10">
        <v>58</v>
      </c>
      <c r="G257" s="10">
        <v>79</v>
      </c>
    </row>
    <row r="258" spans="1:7" x14ac:dyDescent="0.3">
      <c r="A258" t="s">
        <v>381</v>
      </c>
      <c r="B258" s="10">
        <v>28</v>
      </c>
      <c r="C258" s="10">
        <v>31</v>
      </c>
      <c r="D258" s="10">
        <v>36</v>
      </c>
      <c r="E258" s="10">
        <v>17</v>
      </c>
      <c r="F258" s="10">
        <v>28</v>
      </c>
      <c r="G258" s="10">
        <v>27</v>
      </c>
    </row>
    <row r="259" spans="1:7" x14ac:dyDescent="0.3">
      <c r="A259" t="s">
        <v>312</v>
      </c>
      <c r="B259" s="10">
        <v>0</v>
      </c>
      <c r="C259" s="10">
        <v>0</v>
      </c>
      <c r="D259" s="10">
        <v>0</v>
      </c>
      <c r="E259" s="10">
        <v>0</v>
      </c>
      <c r="F259" s="10">
        <v>0</v>
      </c>
      <c r="G259" s="10">
        <v>1</v>
      </c>
    </row>
    <row r="260" spans="1:7" x14ac:dyDescent="0.3">
      <c r="B260" s="10"/>
      <c r="C260" s="10"/>
      <c r="D260" s="10"/>
      <c r="E260" s="10"/>
      <c r="F260" s="10"/>
      <c r="G260" s="10"/>
    </row>
    <row r="261" spans="1:7" x14ac:dyDescent="0.3">
      <c r="A261" s="14" t="s">
        <v>406</v>
      </c>
    </row>
    <row r="262" spans="1:7" x14ac:dyDescent="0.3">
      <c r="A262" t="s">
        <v>407</v>
      </c>
      <c r="B262" t="s">
        <v>50</v>
      </c>
      <c r="C262" t="s">
        <v>51</v>
      </c>
      <c r="D262" t="s">
        <v>52</v>
      </c>
      <c r="E262" t="s">
        <v>53</v>
      </c>
      <c r="F262" t="s">
        <v>54</v>
      </c>
      <c r="G262" t="s">
        <v>113</v>
      </c>
    </row>
    <row r="263" spans="1:7" x14ac:dyDescent="0.3">
      <c r="A263" t="s">
        <v>38</v>
      </c>
      <c r="B263">
        <v>82</v>
      </c>
      <c r="C263">
        <v>103</v>
      </c>
      <c r="D263">
        <v>102</v>
      </c>
      <c r="E263">
        <v>123</v>
      </c>
      <c r="F263">
        <v>111</v>
      </c>
      <c r="G263">
        <v>125</v>
      </c>
    </row>
    <row r="264" spans="1:7" x14ac:dyDescent="0.3">
      <c r="A264" t="s">
        <v>326</v>
      </c>
      <c r="B264">
        <v>4</v>
      </c>
      <c r="C264">
        <v>5</v>
      </c>
      <c r="D264">
        <v>7</v>
      </c>
      <c r="E264">
        <v>6</v>
      </c>
      <c r="F264">
        <v>2</v>
      </c>
      <c r="G264">
        <v>5</v>
      </c>
    </row>
    <row r="265" spans="1:7" x14ac:dyDescent="0.3">
      <c r="A265" t="s">
        <v>327</v>
      </c>
      <c r="B265">
        <v>81</v>
      </c>
      <c r="C265">
        <v>100</v>
      </c>
      <c r="D265">
        <v>101</v>
      </c>
      <c r="E265">
        <v>123</v>
      </c>
      <c r="F265">
        <v>114</v>
      </c>
      <c r="G265">
        <v>131</v>
      </c>
    </row>
    <row r="266" spans="1:7" x14ac:dyDescent="0.3">
      <c r="A266" t="s">
        <v>338</v>
      </c>
    </row>
    <row r="267" spans="1:7" x14ac:dyDescent="0.3">
      <c r="A267" t="s">
        <v>38</v>
      </c>
      <c r="B267">
        <v>30</v>
      </c>
      <c r="C267">
        <v>41</v>
      </c>
      <c r="D267">
        <v>37</v>
      </c>
      <c r="E267">
        <v>39</v>
      </c>
      <c r="F267">
        <v>47</v>
      </c>
      <c r="G267">
        <v>40</v>
      </c>
    </row>
    <row r="268" spans="1:7" x14ac:dyDescent="0.3">
      <c r="A268" t="s">
        <v>326</v>
      </c>
      <c r="B268">
        <v>0</v>
      </c>
      <c r="C268">
        <v>1</v>
      </c>
      <c r="D268">
        <v>3</v>
      </c>
      <c r="E268">
        <v>0</v>
      </c>
      <c r="F268">
        <v>0</v>
      </c>
      <c r="G268">
        <v>3</v>
      </c>
    </row>
    <row r="269" spans="1:7" x14ac:dyDescent="0.3">
      <c r="A269" t="s">
        <v>327</v>
      </c>
      <c r="B269">
        <v>31</v>
      </c>
      <c r="C269">
        <v>41</v>
      </c>
      <c r="D269">
        <v>35</v>
      </c>
      <c r="E269">
        <v>39</v>
      </c>
      <c r="F269">
        <v>47</v>
      </c>
      <c r="G269">
        <v>46</v>
      </c>
    </row>
    <row r="271" spans="1:7" x14ac:dyDescent="0.3">
      <c r="A271" s="14" t="s">
        <v>408</v>
      </c>
      <c r="B271" s="10"/>
      <c r="C271" s="10"/>
      <c r="D271" s="10"/>
      <c r="E271" s="10"/>
      <c r="F271" s="10"/>
      <c r="G271" s="10"/>
    </row>
    <row r="272" spans="1:7" x14ac:dyDescent="0.3">
      <c r="A272" t="s">
        <v>49</v>
      </c>
      <c r="B272" t="s">
        <v>50</v>
      </c>
      <c r="C272" t="s">
        <v>51</v>
      </c>
      <c r="D272" t="s">
        <v>52</v>
      </c>
      <c r="E272" t="s">
        <v>53</v>
      </c>
      <c r="F272" t="s">
        <v>54</v>
      </c>
      <c r="G272" t="s">
        <v>113</v>
      </c>
    </row>
    <row r="273" spans="1:7" x14ac:dyDescent="0.3">
      <c r="A273" s="14" t="s">
        <v>38</v>
      </c>
    </row>
    <row r="274" spans="1:7" x14ac:dyDescent="0.3">
      <c r="A274" t="s">
        <v>340</v>
      </c>
      <c r="B274">
        <v>94</v>
      </c>
      <c r="C274">
        <v>106</v>
      </c>
      <c r="D274">
        <v>111</v>
      </c>
      <c r="E274">
        <v>109</v>
      </c>
      <c r="F274">
        <v>106</v>
      </c>
      <c r="G274">
        <v>137</v>
      </c>
    </row>
    <row r="275" spans="1:7" x14ac:dyDescent="0.3">
      <c r="A275" t="s">
        <v>341</v>
      </c>
      <c r="B275">
        <v>25</v>
      </c>
      <c r="C275">
        <v>47</v>
      </c>
      <c r="D275">
        <v>31</v>
      </c>
      <c r="E275">
        <v>34</v>
      </c>
      <c r="F275">
        <v>40</v>
      </c>
      <c r="G275">
        <v>41</v>
      </c>
    </row>
    <row r="276" spans="1:7" x14ac:dyDescent="0.3">
      <c r="A276" t="s">
        <v>342</v>
      </c>
      <c r="B276">
        <v>10</v>
      </c>
      <c r="C276">
        <v>16</v>
      </c>
      <c r="D276">
        <v>4</v>
      </c>
      <c r="E276">
        <v>16</v>
      </c>
      <c r="F276">
        <v>20</v>
      </c>
      <c r="G276">
        <v>27</v>
      </c>
    </row>
    <row r="277" spans="1:7" x14ac:dyDescent="0.3">
      <c r="A277" t="s">
        <v>343</v>
      </c>
      <c r="B277">
        <v>16</v>
      </c>
      <c r="C277">
        <v>19</v>
      </c>
      <c r="D277">
        <v>20</v>
      </c>
      <c r="E277">
        <v>17</v>
      </c>
      <c r="F277">
        <v>9</v>
      </c>
      <c r="G277">
        <v>19</v>
      </c>
    </row>
    <row r="278" spans="1:7" x14ac:dyDescent="0.3">
      <c r="A278" t="s">
        <v>344</v>
      </c>
      <c r="B278">
        <v>0</v>
      </c>
      <c r="C278">
        <v>0</v>
      </c>
      <c r="D278">
        <v>1</v>
      </c>
      <c r="E278">
        <v>0</v>
      </c>
      <c r="F278">
        <v>1</v>
      </c>
      <c r="G278">
        <v>0</v>
      </c>
    </row>
    <row r="279" spans="1:7" x14ac:dyDescent="0.3">
      <c r="A279" t="s">
        <v>345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</row>
    <row r="280" spans="1:7" x14ac:dyDescent="0.3">
      <c r="A280" t="s">
        <v>346</v>
      </c>
      <c r="B280">
        <v>5</v>
      </c>
      <c r="C280">
        <v>9</v>
      </c>
      <c r="D280">
        <v>0</v>
      </c>
      <c r="E280">
        <v>12</v>
      </c>
      <c r="F280">
        <v>10</v>
      </c>
      <c r="G280">
        <v>15</v>
      </c>
    </row>
    <row r="281" spans="1:7" x14ac:dyDescent="0.3">
      <c r="A281" t="s">
        <v>347</v>
      </c>
      <c r="B281">
        <v>0</v>
      </c>
      <c r="C281">
        <v>1</v>
      </c>
      <c r="D281">
        <v>0</v>
      </c>
      <c r="E281">
        <v>1</v>
      </c>
      <c r="F281">
        <v>0</v>
      </c>
      <c r="G281">
        <v>0</v>
      </c>
    </row>
    <row r="282" spans="1:7" x14ac:dyDescent="0.3">
      <c r="A282" t="s">
        <v>348</v>
      </c>
      <c r="B282">
        <v>0</v>
      </c>
      <c r="C282">
        <v>0</v>
      </c>
      <c r="D282">
        <v>0</v>
      </c>
      <c r="E282">
        <v>1</v>
      </c>
      <c r="F282">
        <v>0</v>
      </c>
      <c r="G282">
        <v>0</v>
      </c>
    </row>
    <row r="283" spans="1:7" x14ac:dyDescent="0.3">
      <c r="A283" t="s">
        <v>35</v>
      </c>
      <c r="B283">
        <v>10</v>
      </c>
      <c r="C283">
        <v>11</v>
      </c>
      <c r="D283">
        <v>15</v>
      </c>
      <c r="E283">
        <v>19</v>
      </c>
      <c r="F283">
        <v>16</v>
      </c>
      <c r="G283">
        <v>11</v>
      </c>
    </row>
    <row r="284" spans="1:7" x14ac:dyDescent="0.3">
      <c r="A284" t="s">
        <v>349</v>
      </c>
      <c r="B284">
        <v>3</v>
      </c>
      <c r="C284">
        <v>4</v>
      </c>
      <c r="D284">
        <v>1</v>
      </c>
      <c r="E284">
        <v>3</v>
      </c>
      <c r="F284">
        <v>1</v>
      </c>
      <c r="G284">
        <v>2</v>
      </c>
    </row>
    <row r="285" spans="1:7" x14ac:dyDescent="0.3">
      <c r="A285" t="s">
        <v>350</v>
      </c>
      <c r="B285">
        <v>0</v>
      </c>
      <c r="C285">
        <v>0</v>
      </c>
      <c r="D285">
        <v>0</v>
      </c>
      <c r="E285">
        <v>0</v>
      </c>
      <c r="F285">
        <v>1</v>
      </c>
      <c r="G285">
        <v>0</v>
      </c>
    </row>
    <row r="286" spans="1:7" x14ac:dyDescent="0.3">
      <c r="A286" t="s">
        <v>351</v>
      </c>
      <c r="B286">
        <v>1</v>
      </c>
      <c r="C286">
        <v>0</v>
      </c>
      <c r="D286">
        <v>0</v>
      </c>
      <c r="E286">
        <v>0</v>
      </c>
      <c r="F286">
        <v>2</v>
      </c>
      <c r="G286">
        <v>0</v>
      </c>
    </row>
    <row r="287" spans="1:7" x14ac:dyDescent="0.3">
      <c r="A287" t="s">
        <v>352</v>
      </c>
      <c r="B287">
        <v>192</v>
      </c>
      <c r="C287">
        <v>200</v>
      </c>
      <c r="D287">
        <v>205</v>
      </c>
      <c r="E287">
        <v>148</v>
      </c>
      <c r="F287">
        <v>159</v>
      </c>
      <c r="G287">
        <v>121</v>
      </c>
    </row>
    <row r="288" spans="1:7" x14ac:dyDescent="0.3">
      <c r="A288" t="s">
        <v>312</v>
      </c>
      <c r="B288">
        <v>1</v>
      </c>
      <c r="C288">
        <v>1</v>
      </c>
      <c r="D288">
        <v>2</v>
      </c>
      <c r="E288">
        <v>1</v>
      </c>
      <c r="F288">
        <v>2</v>
      </c>
      <c r="G288">
        <v>4</v>
      </c>
    </row>
    <row r="289" spans="1:7" x14ac:dyDescent="0.3">
      <c r="A289" s="14" t="s">
        <v>326</v>
      </c>
    </row>
    <row r="290" spans="1:7" x14ac:dyDescent="0.3">
      <c r="A290" t="s">
        <v>340</v>
      </c>
      <c r="B290">
        <v>1</v>
      </c>
      <c r="C290">
        <v>3</v>
      </c>
      <c r="D290">
        <v>4</v>
      </c>
      <c r="E290">
        <v>5</v>
      </c>
      <c r="F290">
        <v>3</v>
      </c>
      <c r="G290">
        <v>5</v>
      </c>
    </row>
    <row r="291" spans="1:7" x14ac:dyDescent="0.3">
      <c r="A291" t="s">
        <v>341</v>
      </c>
      <c r="C291">
        <v>1</v>
      </c>
      <c r="D291">
        <v>2</v>
      </c>
      <c r="E291">
        <v>1</v>
      </c>
      <c r="F291">
        <v>1</v>
      </c>
      <c r="G291">
        <v>3</v>
      </c>
    </row>
    <row r="292" spans="1:7" x14ac:dyDescent="0.3">
      <c r="A292" t="s">
        <v>342</v>
      </c>
      <c r="B292">
        <v>1</v>
      </c>
      <c r="C292">
        <v>1</v>
      </c>
      <c r="D292">
        <v>0</v>
      </c>
      <c r="E292">
        <v>0</v>
      </c>
      <c r="F292">
        <v>0</v>
      </c>
      <c r="G292">
        <v>0</v>
      </c>
    </row>
    <row r="293" spans="1:7" x14ac:dyDescent="0.3">
      <c r="A293" t="s">
        <v>343</v>
      </c>
      <c r="B293">
        <v>0</v>
      </c>
      <c r="C293">
        <v>2</v>
      </c>
      <c r="D293">
        <v>3</v>
      </c>
      <c r="E293">
        <v>1</v>
      </c>
      <c r="F293">
        <v>0</v>
      </c>
      <c r="G293">
        <v>2</v>
      </c>
    </row>
    <row r="294" spans="1:7" x14ac:dyDescent="0.3">
      <c r="A294" t="s">
        <v>344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</row>
    <row r="295" spans="1:7" x14ac:dyDescent="0.3">
      <c r="A295" t="s">
        <v>345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</row>
    <row r="296" spans="1:7" x14ac:dyDescent="0.3">
      <c r="A296" t="s">
        <v>346</v>
      </c>
      <c r="B296">
        <v>0</v>
      </c>
      <c r="C296">
        <v>0</v>
      </c>
      <c r="D296">
        <v>0</v>
      </c>
      <c r="E296">
        <v>1</v>
      </c>
      <c r="F296">
        <v>1</v>
      </c>
      <c r="G296">
        <v>2</v>
      </c>
    </row>
    <row r="297" spans="1:7" x14ac:dyDescent="0.3">
      <c r="A297" t="s">
        <v>347</v>
      </c>
      <c r="B297">
        <v>0</v>
      </c>
      <c r="C297">
        <v>0</v>
      </c>
      <c r="D297">
        <v>0</v>
      </c>
      <c r="E297">
        <v>0</v>
      </c>
      <c r="F297">
        <v>0</v>
      </c>
      <c r="G297">
        <v>0</v>
      </c>
    </row>
    <row r="298" spans="1:7" x14ac:dyDescent="0.3">
      <c r="A298" t="s">
        <v>348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</row>
    <row r="299" spans="1:7" x14ac:dyDescent="0.3">
      <c r="A299" t="s">
        <v>35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</row>
    <row r="300" spans="1:7" x14ac:dyDescent="0.3">
      <c r="A300" t="s">
        <v>349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</row>
    <row r="301" spans="1:7" x14ac:dyDescent="0.3">
      <c r="A301" t="s">
        <v>350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</row>
    <row r="302" spans="1:7" x14ac:dyDescent="0.3">
      <c r="A302" t="s">
        <v>351</v>
      </c>
      <c r="B302">
        <v>0</v>
      </c>
      <c r="C302">
        <v>0</v>
      </c>
      <c r="D302">
        <v>0</v>
      </c>
      <c r="E302">
        <v>0</v>
      </c>
      <c r="F302">
        <v>2</v>
      </c>
      <c r="G302">
        <v>0</v>
      </c>
    </row>
    <row r="303" spans="1:7" x14ac:dyDescent="0.3">
      <c r="A303" t="s">
        <v>352</v>
      </c>
      <c r="B303">
        <v>12</v>
      </c>
      <c r="C303">
        <v>19</v>
      </c>
      <c r="D303">
        <v>20</v>
      </c>
      <c r="E303">
        <v>15</v>
      </c>
      <c r="F303">
        <v>19</v>
      </c>
      <c r="G303">
        <v>12</v>
      </c>
    </row>
    <row r="304" spans="1:7" x14ac:dyDescent="0.3">
      <c r="A304" t="s">
        <v>312</v>
      </c>
      <c r="B304">
        <v>0</v>
      </c>
      <c r="C304">
        <v>0</v>
      </c>
      <c r="D304">
        <v>0</v>
      </c>
      <c r="E304">
        <v>0</v>
      </c>
      <c r="F304">
        <v>0</v>
      </c>
      <c r="G304">
        <v>0</v>
      </c>
    </row>
    <row r="305" spans="1:7" x14ac:dyDescent="0.3">
      <c r="A305" s="14" t="s">
        <v>327</v>
      </c>
    </row>
    <row r="306" spans="1:7" x14ac:dyDescent="0.3">
      <c r="A306" t="s">
        <v>340</v>
      </c>
      <c r="B306">
        <v>97</v>
      </c>
      <c r="C306">
        <v>108</v>
      </c>
      <c r="D306">
        <v>112</v>
      </c>
      <c r="E306">
        <v>111</v>
      </c>
      <c r="F306">
        <v>109</v>
      </c>
      <c r="G306">
        <v>136</v>
      </c>
    </row>
    <row r="307" spans="1:7" x14ac:dyDescent="0.3">
      <c r="A307" t="s">
        <v>341</v>
      </c>
      <c r="B307">
        <v>28</v>
      </c>
      <c r="C307">
        <v>50</v>
      </c>
      <c r="D307">
        <v>32</v>
      </c>
      <c r="E307">
        <v>33</v>
      </c>
      <c r="F307">
        <v>39</v>
      </c>
      <c r="G307">
        <v>40</v>
      </c>
    </row>
    <row r="308" spans="1:7" x14ac:dyDescent="0.3">
      <c r="A308" t="s">
        <v>342</v>
      </c>
      <c r="B308">
        <v>9</v>
      </c>
      <c r="C308">
        <v>15</v>
      </c>
      <c r="D308">
        <v>3</v>
      </c>
      <c r="E308">
        <v>18</v>
      </c>
      <c r="F308">
        <v>20</v>
      </c>
      <c r="G308">
        <v>28</v>
      </c>
    </row>
    <row r="309" spans="1:7" x14ac:dyDescent="0.3">
      <c r="A309" t="s">
        <v>343</v>
      </c>
      <c r="B309">
        <v>16</v>
      </c>
      <c r="C309">
        <v>18</v>
      </c>
      <c r="D309">
        <v>17</v>
      </c>
      <c r="E309">
        <v>16</v>
      </c>
      <c r="F309">
        <v>9</v>
      </c>
      <c r="G309">
        <v>18</v>
      </c>
    </row>
    <row r="310" spans="1:7" x14ac:dyDescent="0.3">
      <c r="A310" t="s">
        <v>344</v>
      </c>
      <c r="B310">
        <v>0</v>
      </c>
      <c r="C310">
        <v>0</v>
      </c>
      <c r="D310">
        <v>1</v>
      </c>
      <c r="E310">
        <v>0</v>
      </c>
      <c r="F310">
        <v>1</v>
      </c>
      <c r="G310">
        <v>0</v>
      </c>
    </row>
    <row r="311" spans="1:7" x14ac:dyDescent="0.3">
      <c r="A311" t="s">
        <v>345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</row>
    <row r="312" spans="1:7" x14ac:dyDescent="0.3">
      <c r="A312" t="s">
        <v>346</v>
      </c>
      <c r="B312">
        <v>5</v>
      </c>
      <c r="C312">
        <v>9</v>
      </c>
      <c r="D312">
        <v>0</v>
      </c>
      <c r="E312">
        <v>10</v>
      </c>
      <c r="F312">
        <v>9</v>
      </c>
      <c r="G312">
        <v>12</v>
      </c>
    </row>
    <row r="313" spans="1:7" x14ac:dyDescent="0.3">
      <c r="A313" t="s">
        <v>347</v>
      </c>
      <c r="B313">
        <v>0</v>
      </c>
      <c r="C313">
        <v>1</v>
      </c>
      <c r="D313">
        <v>0</v>
      </c>
      <c r="E313">
        <v>1</v>
      </c>
      <c r="F313">
        <v>0</v>
      </c>
      <c r="G313">
        <v>0</v>
      </c>
    </row>
    <row r="314" spans="1:7" x14ac:dyDescent="0.3">
      <c r="A314" t="s">
        <v>348</v>
      </c>
      <c r="B314">
        <v>0</v>
      </c>
      <c r="C314">
        <v>0</v>
      </c>
      <c r="D314">
        <v>0</v>
      </c>
      <c r="E314">
        <v>1</v>
      </c>
      <c r="F314">
        <v>0</v>
      </c>
      <c r="G314">
        <v>0</v>
      </c>
    </row>
    <row r="315" spans="1:7" x14ac:dyDescent="0.3">
      <c r="A315" t="s">
        <v>35</v>
      </c>
      <c r="B315">
        <v>9</v>
      </c>
      <c r="C315">
        <v>11</v>
      </c>
      <c r="D315">
        <v>15</v>
      </c>
      <c r="E315">
        <v>19</v>
      </c>
      <c r="F315">
        <v>16</v>
      </c>
      <c r="G315">
        <v>11</v>
      </c>
    </row>
    <row r="316" spans="1:7" x14ac:dyDescent="0.3">
      <c r="A316" t="s">
        <v>349</v>
      </c>
      <c r="B316">
        <v>3</v>
      </c>
      <c r="C316">
        <v>4</v>
      </c>
      <c r="D316">
        <v>1</v>
      </c>
      <c r="E316">
        <v>3</v>
      </c>
      <c r="F316">
        <v>1</v>
      </c>
      <c r="G316">
        <v>2</v>
      </c>
    </row>
    <row r="317" spans="1:7" x14ac:dyDescent="0.3">
      <c r="A317" t="s">
        <v>350</v>
      </c>
      <c r="B317">
        <v>0</v>
      </c>
      <c r="C317">
        <v>0</v>
      </c>
      <c r="D317">
        <v>0</v>
      </c>
      <c r="E317">
        <v>0</v>
      </c>
      <c r="F317">
        <v>1</v>
      </c>
      <c r="G317">
        <v>0</v>
      </c>
    </row>
    <row r="318" spans="1:7" x14ac:dyDescent="0.3">
      <c r="A318" t="s">
        <v>351</v>
      </c>
      <c r="B318">
        <v>1</v>
      </c>
      <c r="C318">
        <v>0</v>
      </c>
      <c r="D318">
        <v>0</v>
      </c>
      <c r="E318">
        <v>0</v>
      </c>
      <c r="F318">
        <v>0</v>
      </c>
      <c r="G318">
        <v>0</v>
      </c>
    </row>
    <row r="319" spans="1:7" x14ac:dyDescent="0.3">
      <c r="A319" t="s">
        <v>352</v>
      </c>
      <c r="B319">
        <v>188</v>
      </c>
      <c r="C319">
        <v>189</v>
      </c>
      <c r="D319">
        <v>192</v>
      </c>
      <c r="E319">
        <v>137</v>
      </c>
      <c r="F319">
        <v>145</v>
      </c>
      <c r="G319">
        <v>114</v>
      </c>
    </row>
    <row r="320" spans="1:7" x14ac:dyDescent="0.3">
      <c r="A320" t="s">
        <v>312</v>
      </c>
      <c r="B320">
        <v>1</v>
      </c>
      <c r="C320">
        <v>1</v>
      </c>
      <c r="D320">
        <v>2</v>
      </c>
      <c r="E320">
        <v>1</v>
      </c>
      <c r="F320">
        <v>2</v>
      </c>
      <c r="G320">
        <v>4</v>
      </c>
    </row>
    <row r="322" spans="1:7" x14ac:dyDescent="0.3">
      <c r="A322" s="14" t="s">
        <v>409</v>
      </c>
    </row>
    <row r="323" spans="1:7" x14ac:dyDescent="0.3">
      <c r="A323" t="s">
        <v>49</v>
      </c>
      <c r="B323" t="s">
        <v>50</v>
      </c>
      <c r="C323" t="s">
        <v>396</v>
      </c>
      <c r="D323" t="s">
        <v>397</v>
      </c>
      <c r="E323" t="s">
        <v>398</v>
      </c>
      <c r="F323" t="s">
        <v>399</v>
      </c>
      <c r="G323" t="s">
        <v>400</v>
      </c>
    </row>
    <row r="324" spans="1:7" x14ac:dyDescent="0.3">
      <c r="A324" s="14" t="s">
        <v>410</v>
      </c>
    </row>
    <row r="325" spans="1:7" x14ac:dyDescent="0.3">
      <c r="A325" t="s">
        <v>411</v>
      </c>
      <c r="B325">
        <v>1</v>
      </c>
      <c r="C325">
        <v>3</v>
      </c>
      <c r="D325">
        <v>5</v>
      </c>
      <c r="E325">
        <v>4</v>
      </c>
      <c r="F325">
        <v>4</v>
      </c>
      <c r="G325">
        <v>3</v>
      </c>
    </row>
    <row r="326" spans="1:7" x14ac:dyDescent="0.3">
      <c r="A326" t="s">
        <v>412</v>
      </c>
      <c r="B326">
        <v>6</v>
      </c>
      <c r="C326">
        <v>13</v>
      </c>
      <c r="D326">
        <v>11</v>
      </c>
      <c r="E326">
        <v>11</v>
      </c>
      <c r="F326">
        <v>12</v>
      </c>
      <c r="G326">
        <v>13</v>
      </c>
    </row>
    <row r="327" spans="1:7" x14ac:dyDescent="0.3">
      <c r="A327" t="s">
        <v>413</v>
      </c>
      <c r="B327">
        <v>1</v>
      </c>
      <c r="C327">
        <v>0</v>
      </c>
      <c r="D327">
        <v>1</v>
      </c>
      <c r="E327">
        <v>0</v>
      </c>
      <c r="F327">
        <v>0</v>
      </c>
      <c r="G327">
        <v>0</v>
      </c>
    </row>
    <row r="328" spans="1:7" x14ac:dyDescent="0.3">
      <c r="A328" t="s">
        <v>414</v>
      </c>
      <c r="B328" s="3">
        <v>14.285714285714285</v>
      </c>
      <c r="C328" s="3">
        <v>18.75</v>
      </c>
      <c r="D328" s="3">
        <v>31.25</v>
      </c>
      <c r="E328" s="3">
        <v>26.666666666666668</v>
      </c>
      <c r="F328" s="3">
        <v>25</v>
      </c>
      <c r="G328" s="3">
        <v>18.75</v>
      </c>
    </row>
    <row r="329" spans="1:7" x14ac:dyDescent="0.3">
      <c r="A329" s="14" t="s">
        <v>48</v>
      </c>
    </row>
    <row r="330" spans="1:7" x14ac:dyDescent="0.3">
      <c r="A330" t="s">
        <v>411</v>
      </c>
      <c r="B330">
        <v>34</v>
      </c>
      <c r="C330">
        <v>63</v>
      </c>
      <c r="D330">
        <v>61</v>
      </c>
      <c r="E330">
        <v>44</v>
      </c>
      <c r="F330">
        <v>56</v>
      </c>
      <c r="G330">
        <v>76</v>
      </c>
    </row>
    <row r="331" spans="1:7" x14ac:dyDescent="0.3">
      <c r="A331" t="s">
        <v>412</v>
      </c>
      <c r="B331">
        <v>76</v>
      </c>
      <c r="C331">
        <v>78</v>
      </c>
      <c r="D331">
        <v>60</v>
      </c>
      <c r="E331">
        <v>61</v>
      </c>
      <c r="F331">
        <v>50</v>
      </c>
      <c r="G331">
        <v>44</v>
      </c>
    </row>
    <row r="332" spans="1:7" x14ac:dyDescent="0.3">
      <c r="A332" t="s">
        <v>413</v>
      </c>
      <c r="B332">
        <v>6</v>
      </c>
      <c r="C332">
        <v>12</v>
      </c>
      <c r="D332">
        <v>12</v>
      </c>
      <c r="E332">
        <v>7</v>
      </c>
      <c r="F332">
        <v>2</v>
      </c>
      <c r="G332">
        <v>11</v>
      </c>
    </row>
    <row r="333" spans="1:7" x14ac:dyDescent="0.3">
      <c r="A333" t="s">
        <v>414</v>
      </c>
      <c r="B333" s="3">
        <v>30.909090909090907</v>
      </c>
      <c r="C333" s="3">
        <v>44.680851063829785</v>
      </c>
      <c r="D333" s="3">
        <v>50.413223140495866</v>
      </c>
      <c r="E333" s="3">
        <v>41.904761904761905</v>
      </c>
      <c r="F333" s="3">
        <v>52.830188679245282</v>
      </c>
      <c r="G333" s="3">
        <v>63.333333333333329</v>
      </c>
    </row>
    <row r="334" spans="1:7" x14ac:dyDescent="0.3">
      <c r="B334" s="3"/>
      <c r="C334" s="3"/>
      <c r="D334" s="3"/>
      <c r="E334" s="3"/>
      <c r="F334" s="3"/>
      <c r="G334" s="3"/>
    </row>
    <row r="335" spans="1:7" x14ac:dyDescent="0.3">
      <c r="A335" s="14" t="s">
        <v>415</v>
      </c>
    </row>
    <row r="336" spans="1:7" x14ac:dyDescent="0.3">
      <c r="A336" t="s">
        <v>49</v>
      </c>
      <c r="B336" t="s">
        <v>50</v>
      </c>
      <c r="C336" t="s">
        <v>51</v>
      </c>
      <c r="D336" t="s">
        <v>52</v>
      </c>
      <c r="E336" t="s">
        <v>53</v>
      </c>
      <c r="F336" t="s">
        <v>54</v>
      </c>
      <c r="G336" t="s">
        <v>113</v>
      </c>
    </row>
    <row r="337" spans="1:7" x14ac:dyDescent="0.3">
      <c r="A337" t="s">
        <v>124</v>
      </c>
      <c r="B337" t="s">
        <v>416</v>
      </c>
      <c r="C337" t="s">
        <v>416</v>
      </c>
      <c r="D337" t="s">
        <v>416</v>
      </c>
      <c r="E337" t="s">
        <v>416</v>
      </c>
      <c r="F337" t="s">
        <v>416</v>
      </c>
      <c r="G337" t="s">
        <v>416</v>
      </c>
    </row>
    <row r="338" spans="1:7" x14ac:dyDescent="0.3">
      <c r="A338" t="s">
        <v>417</v>
      </c>
      <c r="B338">
        <v>13</v>
      </c>
      <c r="C338">
        <v>17</v>
      </c>
      <c r="D338">
        <v>15</v>
      </c>
      <c r="E338">
        <v>10</v>
      </c>
      <c r="F338">
        <v>12</v>
      </c>
      <c r="G338">
        <v>16</v>
      </c>
    </row>
    <row r="339" spans="1:7" x14ac:dyDescent="0.3">
      <c r="A339" t="s">
        <v>418</v>
      </c>
      <c r="B339">
        <v>289</v>
      </c>
      <c r="C339">
        <v>340</v>
      </c>
      <c r="D339">
        <v>321</v>
      </c>
      <c r="E339">
        <v>303</v>
      </c>
      <c r="F339">
        <v>313</v>
      </c>
      <c r="G339">
        <v>317</v>
      </c>
    </row>
    <row r="340" spans="1:7" x14ac:dyDescent="0.3">
      <c r="A340" t="s">
        <v>419</v>
      </c>
      <c r="B340">
        <v>13</v>
      </c>
      <c r="C340">
        <v>13</v>
      </c>
      <c r="D340">
        <v>5</v>
      </c>
      <c r="E340">
        <v>7</v>
      </c>
      <c r="F340">
        <v>12</v>
      </c>
      <c r="G340">
        <v>13</v>
      </c>
    </row>
    <row r="341" spans="1:7" x14ac:dyDescent="0.3">
      <c r="A341" t="s">
        <v>420</v>
      </c>
      <c r="B341">
        <v>6</v>
      </c>
      <c r="C341">
        <v>9</v>
      </c>
      <c r="D341">
        <v>9</v>
      </c>
      <c r="E341">
        <v>9</v>
      </c>
      <c r="F341">
        <v>6</v>
      </c>
      <c r="G341">
        <v>17</v>
      </c>
    </row>
    <row r="342" spans="1:7" x14ac:dyDescent="0.3">
      <c r="A342" t="s">
        <v>421</v>
      </c>
      <c r="B342">
        <v>9</v>
      </c>
      <c r="C342">
        <v>0</v>
      </c>
      <c r="D342">
        <v>3</v>
      </c>
      <c r="E342">
        <v>2</v>
      </c>
      <c r="F342">
        <v>0</v>
      </c>
      <c r="G342">
        <v>1</v>
      </c>
    </row>
    <row r="343" spans="1:7" x14ac:dyDescent="0.3">
      <c r="A343" t="s">
        <v>422</v>
      </c>
      <c r="B343">
        <v>2</v>
      </c>
      <c r="C343">
        <v>4</v>
      </c>
      <c r="D343">
        <v>2</v>
      </c>
      <c r="E343">
        <v>2</v>
      </c>
      <c r="F343">
        <v>5</v>
      </c>
      <c r="G343">
        <v>1</v>
      </c>
    </row>
    <row r="344" spans="1:7" x14ac:dyDescent="0.3">
      <c r="A344" t="s">
        <v>116</v>
      </c>
      <c r="B344">
        <v>7</v>
      </c>
      <c r="C344">
        <v>7</v>
      </c>
      <c r="D344">
        <v>8</v>
      </c>
      <c r="E344">
        <v>8</v>
      </c>
      <c r="F344">
        <v>8</v>
      </c>
      <c r="G344">
        <v>4</v>
      </c>
    </row>
    <row r="345" spans="1:7" x14ac:dyDescent="0.3">
      <c r="A345" t="s">
        <v>423</v>
      </c>
      <c r="B345">
        <v>21</v>
      </c>
      <c r="C345">
        <v>25</v>
      </c>
      <c r="D345">
        <v>29</v>
      </c>
      <c r="E345">
        <v>21</v>
      </c>
      <c r="F345">
        <v>13</v>
      </c>
      <c r="G345">
        <v>10</v>
      </c>
    </row>
    <row r="346" spans="1:7" x14ac:dyDescent="0.3">
      <c r="A346" t="s">
        <v>424</v>
      </c>
      <c r="B346" t="s">
        <v>416</v>
      </c>
      <c r="C346" t="s">
        <v>416</v>
      </c>
      <c r="D346" t="s">
        <v>416</v>
      </c>
      <c r="E346" t="s">
        <v>416</v>
      </c>
      <c r="F346" t="s">
        <v>416</v>
      </c>
      <c r="G346" t="s">
        <v>416</v>
      </c>
    </row>
    <row r="348" spans="1:7" x14ac:dyDescent="0.3">
      <c r="A348" s="14" t="s">
        <v>425</v>
      </c>
    </row>
    <row r="349" spans="1:7" x14ac:dyDescent="0.3">
      <c r="A349" t="s">
        <v>49</v>
      </c>
      <c r="B349" t="s">
        <v>50</v>
      </c>
      <c r="C349" t="s">
        <v>51</v>
      </c>
      <c r="D349" t="s">
        <v>52</v>
      </c>
      <c r="E349" t="s">
        <v>53</v>
      </c>
      <c r="F349" t="s">
        <v>54</v>
      </c>
      <c r="G349" t="s">
        <v>113</v>
      </c>
    </row>
    <row r="350" spans="1:7" x14ac:dyDescent="0.3">
      <c r="A350" s="14" t="s">
        <v>38</v>
      </c>
    </row>
    <row r="351" spans="1:7" x14ac:dyDescent="0.3">
      <c r="A351" t="s">
        <v>39</v>
      </c>
      <c r="B351">
        <v>14</v>
      </c>
      <c r="C351">
        <v>14</v>
      </c>
      <c r="D351">
        <v>14</v>
      </c>
      <c r="E351">
        <v>12</v>
      </c>
      <c r="F351">
        <v>14</v>
      </c>
      <c r="G351">
        <v>14</v>
      </c>
    </row>
    <row r="352" spans="1:7" x14ac:dyDescent="0.3">
      <c r="A352" t="s">
        <v>40</v>
      </c>
      <c r="B352">
        <v>8</v>
      </c>
      <c r="C352">
        <v>10</v>
      </c>
      <c r="D352">
        <v>20</v>
      </c>
      <c r="E352">
        <v>13</v>
      </c>
      <c r="F352">
        <v>11</v>
      </c>
      <c r="G352">
        <v>6</v>
      </c>
    </row>
    <row r="353" spans="1:7" x14ac:dyDescent="0.3">
      <c r="A353" t="s">
        <v>41</v>
      </c>
      <c r="B353">
        <v>21</v>
      </c>
      <c r="C353">
        <v>15</v>
      </c>
      <c r="D353">
        <v>26</v>
      </c>
      <c r="E353">
        <v>13</v>
      </c>
      <c r="F353">
        <v>17</v>
      </c>
      <c r="G353">
        <v>8</v>
      </c>
    </row>
    <row r="354" spans="1:7" x14ac:dyDescent="0.3">
      <c r="A354" t="s">
        <v>42</v>
      </c>
      <c r="B354">
        <v>3</v>
      </c>
      <c r="C354">
        <v>2</v>
      </c>
      <c r="D354">
        <v>3</v>
      </c>
      <c r="E354">
        <v>2</v>
      </c>
      <c r="F354">
        <v>3</v>
      </c>
      <c r="G354">
        <v>1</v>
      </c>
    </row>
    <row r="355" spans="1:7" x14ac:dyDescent="0.3">
      <c r="A355" t="s">
        <v>43</v>
      </c>
      <c r="B355">
        <v>284</v>
      </c>
      <c r="C355">
        <v>352</v>
      </c>
      <c r="D355">
        <v>308</v>
      </c>
      <c r="E355">
        <v>290</v>
      </c>
      <c r="F355">
        <v>294</v>
      </c>
      <c r="G355">
        <v>309</v>
      </c>
    </row>
    <row r="356" spans="1:7" x14ac:dyDescent="0.3">
      <c r="A356" t="s">
        <v>333</v>
      </c>
      <c r="B356">
        <v>0</v>
      </c>
      <c r="C356">
        <v>0</v>
      </c>
      <c r="D356">
        <v>1</v>
      </c>
      <c r="E356">
        <v>1</v>
      </c>
      <c r="F356">
        <v>0</v>
      </c>
      <c r="G356">
        <v>0</v>
      </c>
    </row>
    <row r="357" spans="1:7" x14ac:dyDescent="0.3">
      <c r="A357" t="s">
        <v>44</v>
      </c>
      <c r="B357">
        <v>5</v>
      </c>
      <c r="C357">
        <v>7</v>
      </c>
      <c r="D357">
        <v>4</v>
      </c>
      <c r="E357">
        <v>10</v>
      </c>
      <c r="F357">
        <v>6</v>
      </c>
      <c r="G357">
        <v>13</v>
      </c>
    </row>
    <row r="358" spans="1:7" x14ac:dyDescent="0.3">
      <c r="A358" t="s">
        <v>334</v>
      </c>
      <c r="B358">
        <v>0</v>
      </c>
      <c r="C358">
        <v>1</v>
      </c>
      <c r="D358">
        <v>0</v>
      </c>
      <c r="E358">
        <v>0</v>
      </c>
      <c r="F358">
        <v>0</v>
      </c>
      <c r="G358">
        <v>1</v>
      </c>
    </row>
    <row r="359" spans="1:7" x14ac:dyDescent="0.3">
      <c r="A359" t="s">
        <v>335</v>
      </c>
      <c r="B359">
        <v>0</v>
      </c>
      <c r="C359">
        <v>1</v>
      </c>
      <c r="D359">
        <v>0</v>
      </c>
      <c r="E359">
        <v>0</v>
      </c>
      <c r="F359">
        <v>0</v>
      </c>
      <c r="G359">
        <v>0</v>
      </c>
    </row>
    <row r="360" spans="1:7" x14ac:dyDescent="0.3">
      <c r="A360" t="s">
        <v>166</v>
      </c>
      <c r="B360">
        <v>22</v>
      </c>
      <c r="C360">
        <v>11</v>
      </c>
      <c r="D360">
        <v>14</v>
      </c>
      <c r="E360">
        <v>20</v>
      </c>
      <c r="F360">
        <v>21</v>
      </c>
      <c r="G360">
        <v>24</v>
      </c>
    </row>
    <row r="361" spans="1:7" x14ac:dyDescent="0.3">
      <c r="A361" t="s">
        <v>336</v>
      </c>
      <c r="B361">
        <v>0</v>
      </c>
      <c r="C361">
        <v>1</v>
      </c>
      <c r="D361">
        <v>0</v>
      </c>
      <c r="E361">
        <v>0</v>
      </c>
      <c r="F361">
        <v>1</v>
      </c>
      <c r="G361">
        <v>1</v>
      </c>
    </row>
    <row r="362" spans="1:7" x14ac:dyDescent="0.3">
      <c r="A362" s="14" t="s">
        <v>326</v>
      </c>
    </row>
    <row r="363" spans="1:7" x14ac:dyDescent="0.3">
      <c r="A363" t="s">
        <v>39</v>
      </c>
      <c r="B363">
        <v>4</v>
      </c>
      <c r="C363">
        <v>6</v>
      </c>
      <c r="D363">
        <v>8</v>
      </c>
      <c r="E363">
        <v>4</v>
      </c>
      <c r="F363">
        <v>8</v>
      </c>
      <c r="G363">
        <v>5</v>
      </c>
    </row>
    <row r="364" spans="1:7" x14ac:dyDescent="0.3">
      <c r="A364" t="s">
        <v>40</v>
      </c>
      <c r="B364">
        <v>0</v>
      </c>
      <c r="C364">
        <v>2</v>
      </c>
      <c r="D364">
        <v>5</v>
      </c>
      <c r="E364">
        <v>3</v>
      </c>
      <c r="F364">
        <v>3</v>
      </c>
      <c r="G364">
        <v>3</v>
      </c>
    </row>
    <row r="365" spans="1:7" x14ac:dyDescent="0.3">
      <c r="A365" t="s">
        <v>41</v>
      </c>
      <c r="B365">
        <v>3</v>
      </c>
      <c r="C365">
        <v>2</v>
      </c>
      <c r="D365">
        <v>5</v>
      </c>
      <c r="E365">
        <v>0</v>
      </c>
      <c r="F365">
        <v>3</v>
      </c>
      <c r="G365">
        <v>4</v>
      </c>
    </row>
    <row r="366" spans="1:7" x14ac:dyDescent="0.3">
      <c r="A366" t="s">
        <v>42</v>
      </c>
      <c r="B366">
        <v>0</v>
      </c>
      <c r="C366">
        <v>0</v>
      </c>
      <c r="D366">
        <v>0</v>
      </c>
      <c r="E366">
        <v>0</v>
      </c>
      <c r="F366">
        <v>1</v>
      </c>
      <c r="G366">
        <v>0</v>
      </c>
    </row>
    <row r="367" spans="1:7" x14ac:dyDescent="0.3">
      <c r="A367" t="s">
        <v>43</v>
      </c>
      <c r="B367">
        <v>7</v>
      </c>
      <c r="C367">
        <v>16</v>
      </c>
      <c r="D367">
        <v>11</v>
      </c>
      <c r="E367">
        <v>16</v>
      </c>
      <c r="F367">
        <v>11</v>
      </c>
      <c r="G367">
        <v>11</v>
      </c>
    </row>
    <row r="368" spans="1:7" x14ac:dyDescent="0.3">
      <c r="A368" t="s">
        <v>333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</row>
    <row r="369" spans="1:7" x14ac:dyDescent="0.3">
      <c r="A369" t="s">
        <v>44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1</v>
      </c>
    </row>
    <row r="370" spans="1:7" x14ac:dyDescent="0.3">
      <c r="A370" t="s">
        <v>334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</row>
    <row r="371" spans="1:7" x14ac:dyDescent="0.3">
      <c r="A371" t="s">
        <v>335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</row>
    <row r="372" spans="1:7" x14ac:dyDescent="0.3">
      <c r="A372" t="s">
        <v>166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</row>
    <row r="373" spans="1:7" x14ac:dyDescent="0.3">
      <c r="A373" t="s">
        <v>336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1</v>
      </c>
    </row>
    <row r="374" spans="1:7" x14ac:dyDescent="0.3">
      <c r="A374" s="14" t="s">
        <v>327</v>
      </c>
    </row>
    <row r="375" spans="1:7" x14ac:dyDescent="0.3">
      <c r="A375" t="s">
        <v>39</v>
      </c>
      <c r="B375">
        <v>15</v>
      </c>
      <c r="C375">
        <v>8</v>
      </c>
      <c r="D375">
        <v>7</v>
      </c>
      <c r="E375">
        <v>11</v>
      </c>
      <c r="F375">
        <v>8</v>
      </c>
      <c r="G375">
        <v>9</v>
      </c>
    </row>
    <row r="376" spans="1:7" x14ac:dyDescent="0.3">
      <c r="A376" t="s">
        <v>40</v>
      </c>
      <c r="B376">
        <v>8</v>
      </c>
      <c r="C376">
        <v>8</v>
      </c>
      <c r="D376">
        <v>15</v>
      </c>
      <c r="E376">
        <v>10</v>
      </c>
      <c r="F376">
        <v>8</v>
      </c>
      <c r="G376">
        <v>3</v>
      </c>
    </row>
    <row r="377" spans="1:7" x14ac:dyDescent="0.3">
      <c r="A377" t="s">
        <v>41</v>
      </c>
      <c r="B377">
        <v>18</v>
      </c>
      <c r="C377">
        <v>14</v>
      </c>
      <c r="D377">
        <v>21</v>
      </c>
      <c r="E377">
        <v>13</v>
      </c>
      <c r="F377">
        <v>14</v>
      </c>
      <c r="G377">
        <v>4</v>
      </c>
    </row>
    <row r="378" spans="1:7" x14ac:dyDescent="0.3">
      <c r="A378" t="s">
        <v>42</v>
      </c>
      <c r="B378">
        <v>3</v>
      </c>
      <c r="C378">
        <v>3</v>
      </c>
      <c r="D378">
        <v>3</v>
      </c>
      <c r="E378">
        <v>2</v>
      </c>
      <c r="F378">
        <v>2</v>
      </c>
      <c r="G378">
        <v>1</v>
      </c>
    </row>
    <row r="379" spans="1:7" x14ac:dyDescent="0.3">
      <c r="A379" t="s">
        <v>43</v>
      </c>
      <c r="B379">
        <v>286</v>
      </c>
      <c r="C379">
        <v>352</v>
      </c>
      <c r="D379">
        <v>310</v>
      </c>
      <c r="E379">
        <v>283</v>
      </c>
      <c r="F379">
        <v>291</v>
      </c>
      <c r="G379">
        <v>312</v>
      </c>
    </row>
    <row r="380" spans="1:7" x14ac:dyDescent="0.3">
      <c r="A380" t="s">
        <v>333</v>
      </c>
      <c r="B380">
        <v>0</v>
      </c>
      <c r="C380">
        <v>0</v>
      </c>
      <c r="D380">
        <v>1</v>
      </c>
      <c r="E380">
        <v>1</v>
      </c>
      <c r="F380">
        <v>0</v>
      </c>
      <c r="G380">
        <v>0</v>
      </c>
    </row>
    <row r="381" spans="1:7" x14ac:dyDescent="0.3">
      <c r="A381" t="s">
        <v>44</v>
      </c>
      <c r="B381">
        <v>5</v>
      </c>
      <c r="C381">
        <v>7</v>
      </c>
      <c r="D381">
        <v>4</v>
      </c>
      <c r="E381">
        <v>10</v>
      </c>
      <c r="F381">
        <v>6</v>
      </c>
      <c r="G381">
        <v>11</v>
      </c>
    </row>
    <row r="382" spans="1:7" x14ac:dyDescent="0.3">
      <c r="A382" t="s">
        <v>334</v>
      </c>
      <c r="B382">
        <v>0</v>
      </c>
      <c r="C382">
        <v>1</v>
      </c>
      <c r="D382">
        <v>0</v>
      </c>
      <c r="E382">
        <v>0</v>
      </c>
      <c r="F382">
        <v>0</v>
      </c>
      <c r="G382">
        <v>1</v>
      </c>
    </row>
    <row r="383" spans="1:7" x14ac:dyDescent="0.3">
      <c r="A383" t="s">
        <v>335</v>
      </c>
      <c r="B383">
        <v>0</v>
      </c>
      <c r="C383">
        <v>1</v>
      </c>
      <c r="D383">
        <v>0</v>
      </c>
      <c r="E383">
        <v>0</v>
      </c>
      <c r="F383">
        <v>0</v>
      </c>
      <c r="G383">
        <v>0</v>
      </c>
    </row>
    <row r="384" spans="1:7" x14ac:dyDescent="0.3">
      <c r="A384" t="s">
        <v>166</v>
      </c>
      <c r="B384">
        <v>22</v>
      </c>
      <c r="C384">
        <v>11</v>
      </c>
      <c r="D384">
        <v>14</v>
      </c>
      <c r="E384">
        <v>20</v>
      </c>
      <c r="F384">
        <v>22</v>
      </c>
      <c r="G384">
        <v>23</v>
      </c>
    </row>
    <row r="385" spans="1:7" x14ac:dyDescent="0.3">
      <c r="A385" t="s">
        <v>336</v>
      </c>
      <c r="B385">
        <v>0</v>
      </c>
      <c r="C385">
        <v>1</v>
      </c>
      <c r="D385">
        <v>0</v>
      </c>
      <c r="E385">
        <v>0</v>
      </c>
      <c r="F385">
        <v>1</v>
      </c>
      <c r="G385">
        <v>1</v>
      </c>
    </row>
    <row r="388" spans="1:7" x14ac:dyDescent="0.3">
      <c r="A388" s="14" t="s">
        <v>426</v>
      </c>
    </row>
    <row r="389" spans="1:7" x14ac:dyDescent="0.3">
      <c r="A389" s="14" t="s">
        <v>49</v>
      </c>
      <c r="B389" t="s">
        <v>50</v>
      </c>
      <c r="C389" t="s">
        <v>51</v>
      </c>
      <c r="D389" t="s">
        <v>52</v>
      </c>
      <c r="E389" t="s">
        <v>53</v>
      </c>
      <c r="F389" t="s">
        <v>54</v>
      </c>
      <c r="G389" t="s">
        <v>113</v>
      </c>
    </row>
    <row r="390" spans="1:7" x14ac:dyDescent="0.3">
      <c r="A390" t="s">
        <v>298</v>
      </c>
      <c r="B390">
        <v>134</v>
      </c>
      <c r="C390">
        <v>186</v>
      </c>
      <c r="D390">
        <v>154</v>
      </c>
      <c r="E390">
        <v>169</v>
      </c>
      <c r="F390">
        <v>190</v>
      </c>
      <c r="G390">
        <v>187</v>
      </c>
    </row>
    <row r="391" spans="1:7" x14ac:dyDescent="0.3">
      <c r="A391" t="s">
        <v>427</v>
      </c>
      <c r="B391">
        <v>131</v>
      </c>
      <c r="C391">
        <v>177</v>
      </c>
      <c r="D391">
        <v>144</v>
      </c>
      <c r="E391">
        <v>161</v>
      </c>
      <c r="F391">
        <v>184</v>
      </c>
      <c r="G391">
        <v>174</v>
      </c>
    </row>
    <row r="392" spans="1:7" x14ac:dyDescent="0.3">
      <c r="A392" t="s">
        <v>299</v>
      </c>
      <c r="B392">
        <v>9</v>
      </c>
      <c r="C392">
        <v>13</v>
      </c>
      <c r="D392">
        <v>8</v>
      </c>
      <c r="E392">
        <v>9</v>
      </c>
      <c r="F392">
        <v>2</v>
      </c>
      <c r="G392">
        <v>3</v>
      </c>
    </row>
    <row r="393" spans="1:7" x14ac:dyDescent="0.3">
      <c r="A393" t="s">
        <v>300</v>
      </c>
      <c r="B393">
        <v>123</v>
      </c>
      <c r="C393">
        <v>166</v>
      </c>
      <c r="D393">
        <v>138</v>
      </c>
      <c r="E393">
        <v>154</v>
      </c>
      <c r="F393">
        <v>183</v>
      </c>
      <c r="G393">
        <v>177</v>
      </c>
    </row>
    <row r="394" spans="1:7" x14ac:dyDescent="0.3">
      <c r="A394" t="s">
        <v>301</v>
      </c>
      <c r="B394" s="3">
        <v>6.7164179104477615</v>
      </c>
      <c r="C394" s="3">
        <v>6.9892473118279561</v>
      </c>
      <c r="D394" s="3">
        <v>5.1948051948051948</v>
      </c>
      <c r="E394" s="3">
        <v>5.3254437869822491</v>
      </c>
      <c r="F394" s="3">
        <v>1.0526315789473684</v>
      </c>
      <c r="G394" s="3">
        <v>1.6042780748663104</v>
      </c>
    </row>
    <row r="395" spans="1:7" x14ac:dyDescent="0.3">
      <c r="A395" t="s">
        <v>302</v>
      </c>
      <c r="B395" s="3">
        <v>7.3170731707317067</v>
      </c>
      <c r="C395" s="3">
        <v>7.8313253012048198</v>
      </c>
      <c r="D395" s="3">
        <v>5.7971014492753623</v>
      </c>
      <c r="E395" s="3">
        <v>5.8441558441558437</v>
      </c>
      <c r="F395" s="3">
        <v>1.0928961748633881</v>
      </c>
      <c r="G395" s="3">
        <v>1.6949152542372881</v>
      </c>
    </row>
    <row r="396" spans="1:7" x14ac:dyDescent="0.3">
      <c r="A396" t="s">
        <v>303</v>
      </c>
      <c r="B396" s="3">
        <v>91.791044776119406</v>
      </c>
      <c r="C396" s="3">
        <v>89.247311827956992</v>
      </c>
      <c r="D396" s="3">
        <v>89.610389610389603</v>
      </c>
      <c r="E396" s="3">
        <v>91.124260355029591</v>
      </c>
      <c r="F396" s="3">
        <v>96.315789473684205</v>
      </c>
      <c r="G396" s="3">
        <v>94.652406417112303</v>
      </c>
    </row>
    <row r="397" spans="1:7" x14ac:dyDescent="0.3">
      <c r="A397" t="s">
        <v>304</v>
      </c>
      <c r="B397">
        <v>132</v>
      </c>
      <c r="C397">
        <v>179</v>
      </c>
      <c r="D397">
        <v>146</v>
      </c>
      <c r="E397">
        <v>163</v>
      </c>
      <c r="F397">
        <v>185</v>
      </c>
      <c r="G397">
        <v>180</v>
      </c>
    </row>
    <row r="398" spans="1:7" x14ac:dyDescent="0.3">
      <c r="A398" t="s">
        <v>305</v>
      </c>
      <c r="B398" s="3">
        <v>98.507462686567166</v>
      </c>
      <c r="C398" s="3">
        <v>96.236559139784944</v>
      </c>
      <c r="D398" s="3">
        <v>94.805194805194802</v>
      </c>
      <c r="E398" s="3">
        <v>96.449704142011839</v>
      </c>
      <c r="F398" s="3">
        <v>97.368421052631575</v>
      </c>
      <c r="G398" s="3">
        <v>96.256684491978604</v>
      </c>
    </row>
    <row r="399" spans="1:7" x14ac:dyDescent="0.3">
      <c r="A399" t="s">
        <v>306</v>
      </c>
      <c r="B399" s="3">
        <v>6.8181818181818175</v>
      </c>
      <c r="C399" s="3">
        <v>7.2625698324022352</v>
      </c>
      <c r="D399" s="3">
        <v>5.4794520547945202</v>
      </c>
      <c r="E399" s="3">
        <v>5.5214723926380369</v>
      </c>
      <c r="F399" s="3">
        <v>1.0810810810810811</v>
      </c>
      <c r="G399" s="3">
        <v>1.6666666666666667</v>
      </c>
    </row>
    <row r="400" spans="1:7" x14ac:dyDescent="0.3">
      <c r="A400" t="s">
        <v>307</v>
      </c>
      <c r="B400" s="3">
        <v>6.7502193821299192</v>
      </c>
      <c r="C400" s="3">
        <v>9.7769354571845426</v>
      </c>
      <c r="D400" s="3">
        <v>6.0367471893282385</v>
      </c>
      <c r="E400" s="3">
        <v>6.8172831763085773</v>
      </c>
      <c r="F400" s="3">
        <v>1.5199658919653842</v>
      </c>
      <c r="G400" s="3">
        <v>2.2843723801104265</v>
      </c>
    </row>
    <row r="401" spans="1:7" x14ac:dyDescent="0.3">
      <c r="A401" t="s">
        <v>308</v>
      </c>
      <c r="B401" s="3">
        <v>92.25299822244223</v>
      </c>
      <c r="C401" s="3">
        <v>124.84394506866417</v>
      </c>
      <c r="D401" s="3">
        <v>104.13388901591212</v>
      </c>
      <c r="E401" s="3">
        <v>116.65128990572455</v>
      </c>
      <c r="F401" s="3">
        <v>139.07687911483265</v>
      </c>
      <c r="G401" s="3">
        <v>134.77797042651517</v>
      </c>
    </row>
    <row r="403" spans="1:7" x14ac:dyDescent="0.3">
      <c r="A403" s="14" t="s">
        <v>428</v>
      </c>
      <c r="B403" s="10"/>
      <c r="C403" s="10"/>
      <c r="D403" s="10"/>
      <c r="E403" s="10"/>
      <c r="F403" s="10"/>
      <c r="G403" s="10"/>
    </row>
    <row r="404" spans="1:7" x14ac:dyDescent="0.3">
      <c r="A404" t="s">
        <v>49</v>
      </c>
      <c r="B404" t="s">
        <v>50</v>
      </c>
      <c r="C404" t="s">
        <v>51</v>
      </c>
      <c r="D404" t="s">
        <v>52</v>
      </c>
      <c r="E404" t="s">
        <v>53</v>
      </c>
      <c r="F404" t="s">
        <v>54</v>
      </c>
      <c r="G404" t="s">
        <v>113</v>
      </c>
    </row>
    <row r="405" spans="1:7" x14ac:dyDescent="0.3">
      <c r="A405" s="14" t="s">
        <v>38</v>
      </c>
    </row>
    <row r="406" spans="1:7" x14ac:dyDescent="0.3">
      <c r="A406" t="s">
        <v>322</v>
      </c>
      <c r="B406">
        <v>14</v>
      </c>
      <c r="C406">
        <v>21</v>
      </c>
      <c r="D406">
        <v>18</v>
      </c>
      <c r="E406">
        <v>17</v>
      </c>
      <c r="F406">
        <v>14</v>
      </c>
      <c r="G406">
        <v>24</v>
      </c>
    </row>
    <row r="407" spans="1:7" x14ac:dyDescent="0.3">
      <c r="A407" t="s">
        <v>4</v>
      </c>
      <c r="B407">
        <v>0</v>
      </c>
      <c r="C407">
        <v>1</v>
      </c>
      <c r="D407">
        <v>0</v>
      </c>
      <c r="E407">
        <v>0</v>
      </c>
      <c r="F407">
        <v>0</v>
      </c>
      <c r="G407">
        <v>1</v>
      </c>
    </row>
    <row r="408" spans="1:7" x14ac:dyDescent="0.3">
      <c r="A408" t="s">
        <v>323</v>
      </c>
      <c r="B408">
        <v>4</v>
      </c>
      <c r="C408">
        <v>7</v>
      </c>
      <c r="D408">
        <v>5</v>
      </c>
      <c r="E408">
        <v>2</v>
      </c>
      <c r="F408">
        <v>5</v>
      </c>
      <c r="G408">
        <v>2</v>
      </c>
    </row>
    <row r="409" spans="1:7" x14ac:dyDescent="0.3">
      <c r="A409" t="s">
        <v>6</v>
      </c>
      <c r="B409">
        <v>6</v>
      </c>
      <c r="C409">
        <v>5</v>
      </c>
      <c r="D409">
        <v>1</v>
      </c>
      <c r="E409">
        <v>5</v>
      </c>
      <c r="F409">
        <v>3</v>
      </c>
      <c r="G409">
        <v>4</v>
      </c>
    </row>
    <row r="410" spans="1:7" x14ac:dyDescent="0.3">
      <c r="A410" t="s">
        <v>7</v>
      </c>
      <c r="B410">
        <v>6</v>
      </c>
      <c r="C410">
        <v>5</v>
      </c>
      <c r="D410">
        <v>4</v>
      </c>
      <c r="E410">
        <v>2</v>
      </c>
      <c r="F410">
        <v>12</v>
      </c>
      <c r="G410">
        <v>3</v>
      </c>
    </row>
    <row r="411" spans="1:7" x14ac:dyDescent="0.3">
      <c r="A411" t="s">
        <v>8</v>
      </c>
      <c r="B411">
        <v>0</v>
      </c>
      <c r="C411">
        <v>4</v>
      </c>
      <c r="D411">
        <v>3</v>
      </c>
      <c r="E411">
        <v>3</v>
      </c>
      <c r="F411">
        <v>4</v>
      </c>
      <c r="G411">
        <v>4</v>
      </c>
    </row>
    <row r="412" spans="1:7" x14ac:dyDescent="0.3">
      <c r="A412" t="s">
        <v>9</v>
      </c>
      <c r="B412">
        <v>4</v>
      </c>
      <c r="C412">
        <v>4</v>
      </c>
      <c r="D412">
        <v>10</v>
      </c>
      <c r="E412">
        <v>6</v>
      </c>
      <c r="F412">
        <v>5</v>
      </c>
      <c r="G412">
        <v>4</v>
      </c>
    </row>
    <row r="413" spans="1:7" x14ac:dyDescent="0.3">
      <c r="A413" t="s">
        <v>10</v>
      </c>
      <c r="B413">
        <v>6</v>
      </c>
      <c r="C413">
        <v>2</v>
      </c>
      <c r="D413">
        <v>1</v>
      </c>
      <c r="E413">
        <v>0</v>
      </c>
      <c r="F413">
        <v>2</v>
      </c>
      <c r="G413">
        <v>0</v>
      </c>
    </row>
    <row r="414" spans="1:7" x14ac:dyDescent="0.3">
      <c r="A414" t="s">
        <v>324</v>
      </c>
      <c r="B414">
        <v>3</v>
      </c>
      <c r="C414">
        <v>3</v>
      </c>
      <c r="D414">
        <v>7</v>
      </c>
      <c r="E414">
        <v>2</v>
      </c>
      <c r="F414">
        <v>4</v>
      </c>
      <c r="G414">
        <v>8</v>
      </c>
    </row>
    <row r="415" spans="1:7" x14ac:dyDescent="0.3">
      <c r="A415" t="s">
        <v>12</v>
      </c>
      <c r="B415">
        <v>3</v>
      </c>
      <c r="C415">
        <v>1</v>
      </c>
      <c r="D415">
        <v>2</v>
      </c>
      <c r="E415">
        <v>6</v>
      </c>
      <c r="F415">
        <v>2</v>
      </c>
      <c r="G415">
        <v>5</v>
      </c>
    </row>
    <row r="416" spans="1:7" x14ac:dyDescent="0.3">
      <c r="A416" t="s">
        <v>13</v>
      </c>
      <c r="B416">
        <v>3</v>
      </c>
      <c r="C416">
        <v>6</v>
      </c>
      <c r="D416">
        <v>4</v>
      </c>
      <c r="E416">
        <v>4</v>
      </c>
      <c r="F416">
        <v>6</v>
      </c>
      <c r="G416">
        <v>11</v>
      </c>
    </row>
    <row r="417" spans="1:7" x14ac:dyDescent="0.3">
      <c r="A417" t="s">
        <v>325</v>
      </c>
      <c r="B417">
        <v>6</v>
      </c>
      <c r="C417">
        <v>11</v>
      </c>
      <c r="D417">
        <v>9</v>
      </c>
      <c r="E417">
        <v>12</v>
      </c>
      <c r="F417">
        <v>11</v>
      </c>
      <c r="G417">
        <v>6</v>
      </c>
    </row>
    <row r="418" spans="1:7" x14ac:dyDescent="0.3">
      <c r="A418" t="s">
        <v>15</v>
      </c>
      <c r="B418">
        <v>4</v>
      </c>
      <c r="C418">
        <v>8</v>
      </c>
      <c r="D418">
        <v>3</v>
      </c>
      <c r="E418">
        <v>9</v>
      </c>
      <c r="F418">
        <v>2</v>
      </c>
      <c r="G418">
        <v>3</v>
      </c>
    </row>
    <row r="419" spans="1:7" x14ac:dyDescent="0.3">
      <c r="A419" t="s">
        <v>16</v>
      </c>
      <c r="B419">
        <v>6</v>
      </c>
      <c r="C419">
        <v>4</v>
      </c>
      <c r="D419">
        <v>3</v>
      </c>
      <c r="E419">
        <v>8</v>
      </c>
      <c r="F419">
        <v>8</v>
      </c>
      <c r="G419">
        <v>3</v>
      </c>
    </row>
    <row r="420" spans="1:7" x14ac:dyDescent="0.3">
      <c r="A420" t="s">
        <v>17</v>
      </c>
      <c r="B420">
        <v>1</v>
      </c>
      <c r="C420">
        <v>5</v>
      </c>
      <c r="D420">
        <v>2</v>
      </c>
      <c r="E420">
        <v>2</v>
      </c>
      <c r="F420">
        <v>3</v>
      </c>
      <c r="G420">
        <v>3</v>
      </c>
    </row>
    <row r="421" spans="1:7" x14ac:dyDescent="0.3">
      <c r="A421" t="s">
        <v>294</v>
      </c>
      <c r="B421">
        <v>5</v>
      </c>
      <c r="C421">
        <v>5</v>
      </c>
      <c r="D421">
        <v>1</v>
      </c>
      <c r="E421">
        <v>2</v>
      </c>
      <c r="F421">
        <v>3</v>
      </c>
      <c r="G421">
        <v>8</v>
      </c>
    </row>
    <row r="422" spans="1:7" x14ac:dyDescent="0.3">
      <c r="A422" t="s">
        <v>295</v>
      </c>
      <c r="B422">
        <v>10</v>
      </c>
      <c r="C422">
        <v>8</v>
      </c>
      <c r="D422">
        <v>3</v>
      </c>
      <c r="E422">
        <v>6</v>
      </c>
      <c r="F422">
        <v>17</v>
      </c>
      <c r="G422">
        <v>12</v>
      </c>
    </row>
    <row r="423" spans="1:7" x14ac:dyDescent="0.3">
      <c r="A423" t="s">
        <v>211</v>
      </c>
      <c r="B423">
        <v>32</v>
      </c>
      <c r="C423">
        <v>59</v>
      </c>
      <c r="D423">
        <v>54</v>
      </c>
      <c r="E423">
        <v>46</v>
      </c>
      <c r="F423">
        <v>56</v>
      </c>
      <c r="G423">
        <v>58</v>
      </c>
    </row>
    <row r="424" spans="1:7" x14ac:dyDescent="0.3">
      <c r="A424" t="s">
        <v>296</v>
      </c>
      <c r="B424">
        <v>21</v>
      </c>
      <c r="C424">
        <v>27</v>
      </c>
      <c r="D424">
        <v>24</v>
      </c>
      <c r="E424">
        <v>37</v>
      </c>
      <c r="F424">
        <v>33</v>
      </c>
      <c r="G424">
        <v>28</v>
      </c>
    </row>
    <row r="425" spans="1:7" x14ac:dyDescent="0.3">
      <c r="A425" s="14" t="s">
        <v>326</v>
      </c>
    </row>
    <row r="426" spans="1:7" x14ac:dyDescent="0.3">
      <c r="A426" t="s">
        <v>322</v>
      </c>
      <c r="B426">
        <v>0</v>
      </c>
      <c r="C426">
        <v>2</v>
      </c>
      <c r="D426">
        <v>2</v>
      </c>
      <c r="E426">
        <v>2</v>
      </c>
      <c r="F426">
        <v>0</v>
      </c>
      <c r="G426">
        <v>0</v>
      </c>
    </row>
    <row r="427" spans="1:7" x14ac:dyDescent="0.3">
      <c r="A427" t="s">
        <v>4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</row>
    <row r="428" spans="1:7" x14ac:dyDescent="0.3">
      <c r="A428" t="s">
        <v>323</v>
      </c>
      <c r="B428">
        <v>0</v>
      </c>
      <c r="C428">
        <v>3</v>
      </c>
      <c r="D428">
        <v>1</v>
      </c>
      <c r="E428">
        <v>0</v>
      </c>
      <c r="F428">
        <v>0</v>
      </c>
      <c r="G428">
        <v>0</v>
      </c>
    </row>
    <row r="429" spans="1:7" x14ac:dyDescent="0.3">
      <c r="A429" t="s">
        <v>6</v>
      </c>
      <c r="B429">
        <v>4</v>
      </c>
      <c r="C429">
        <v>1</v>
      </c>
      <c r="D429">
        <v>0</v>
      </c>
      <c r="E429">
        <v>0</v>
      </c>
      <c r="F429">
        <v>0</v>
      </c>
      <c r="G429">
        <v>0</v>
      </c>
    </row>
    <row r="430" spans="1:7" x14ac:dyDescent="0.3">
      <c r="A430" t="s">
        <v>7</v>
      </c>
      <c r="B430">
        <v>2</v>
      </c>
      <c r="C430">
        <v>0</v>
      </c>
      <c r="D430">
        <v>0</v>
      </c>
      <c r="E430">
        <v>0</v>
      </c>
      <c r="F430">
        <v>0</v>
      </c>
      <c r="G430">
        <v>0</v>
      </c>
    </row>
    <row r="431" spans="1:7" x14ac:dyDescent="0.3">
      <c r="A431" t="s">
        <v>8</v>
      </c>
      <c r="B431">
        <v>0</v>
      </c>
      <c r="C431">
        <v>0</v>
      </c>
      <c r="D431">
        <v>1</v>
      </c>
      <c r="E431">
        <v>0</v>
      </c>
      <c r="F431">
        <v>0</v>
      </c>
      <c r="G431">
        <v>0</v>
      </c>
    </row>
    <row r="432" spans="1:7" x14ac:dyDescent="0.3">
      <c r="A432" t="s">
        <v>9</v>
      </c>
      <c r="B432">
        <v>0</v>
      </c>
      <c r="C432">
        <v>0</v>
      </c>
      <c r="D432">
        <v>1</v>
      </c>
      <c r="E432">
        <v>1</v>
      </c>
      <c r="F432">
        <v>0</v>
      </c>
      <c r="G432">
        <v>0</v>
      </c>
    </row>
    <row r="433" spans="1:7" x14ac:dyDescent="0.3">
      <c r="A433" t="s">
        <v>10</v>
      </c>
      <c r="B433">
        <v>0</v>
      </c>
      <c r="C433">
        <v>0</v>
      </c>
      <c r="D433">
        <v>0</v>
      </c>
      <c r="E433">
        <v>0</v>
      </c>
      <c r="F433">
        <v>0</v>
      </c>
      <c r="G433">
        <v>0</v>
      </c>
    </row>
    <row r="434" spans="1:7" x14ac:dyDescent="0.3">
      <c r="A434" t="s">
        <v>324</v>
      </c>
      <c r="B434">
        <v>0</v>
      </c>
      <c r="C434">
        <v>0</v>
      </c>
      <c r="D434">
        <v>2</v>
      </c>
      <c r="E434">
        <v>0</v>
      </c>
      <c r="F434">
        <v>1</v>
      </c>
      <c r="G434">
        <v>1</v>
      </c>
    </row>
    <row r="435" spans="1:7" x14ac:dyDescent="0.3">
      <c r="A435" t="s">
        <v>12</v>
      </c>
      <c r="B435">
        <v>1</v>
      </c>
      <c r="C435">
        <v>1</v>
      </c>
      <c r="D435">
        <v>0</v>
      </c>
      <c r="E435">
        <v>0</v>
      </c>
      <c r="F435">
        <v>0</v>
      </c>
      <c r="G435">
        <v>0</v>
      </c>
    </row>
    <row r="436" spans="1:7" x14ac:dyDescent="0.3">
      <c r="A436" t="s">
        <v>13</v>
      </c>
      <c r="B436">
        <v>0</v>
      </c>
      <c r="C436">
        <v>0</v>
      </c>
      <c r="D436">
        <v>0</v>
      </c>
      <c r="E436">
        <v>0</v>
      </c>
      <c r="F436">
        <v>0</v>
      </c>
      <c r="G436">
        <v>0</v>
      </c>
    </row>
    <row r="437" spans="1:7" x14ac:dyDescent="0.3">
      <c r="A437" t="s">
        <v>325</v>
      </c>
      <c r="B437">
        <v>1</v>
      </c>
      <c r="C437">
        <v>2</v>
      </c>
      <c r="D437">
        <v>0</v>
      </c>
      <c r="E437">
        <v>1</v>
      </c>
      <c r="F437">
        <v>0</v>
      </c>
      <c r="G437">
        <v>1</v>
      </c>
    </row>
    <row r="438" spans="1:7" x14ac:dyDescent="0.3">
      <c r="A438" t="s">
        <v>15</v>
      </c>
      <c r="B438">
        <v>0</v>
      </c>
      <c r="C438">
        <v>1</v>
      </c>
      <c r="D438">
        <v>0</v>
      </c>
      <c r="E438">
        <v>1</v>
      </c>
      <c r="F438">
        <v>0</v>
      </c>
      <c r="G438">
        <v>0</v>
      </c>
    </row>
    <row r="439" spans="1:7" x14ac:dyDescent="0.3">
      <c r="A439" t="s">
        <v>16</v>
      </c>
      <c r="B439">
        <v>0</v>
      </c>
      <c r="C439">
        <v>1</v>
      </c>
      <c r="D439">
        <v>0</v>
      </c>
      <c r="E439">
        <v>0</v>
      </c>
      <c r="F439">
        <v>1</v>
      </c>
      <c r="G439">
        <v>1</v>
      </c>
    </row>
    <row r="440" spans="1:7" x14ac:dyDescent="0.3">
      <c r="A440" t="s">
        <v>17</v>
      </c>
      <c r="B440">
        <v>0</v>
      </c>
      <c r="C440">
        <v>0</v>
      </c>
      <c r="D440">
        <v>0</v>
      </c>
      <c r="E440">
        <v>1</v>
      </c>
    </row>
    <row r="441" spans="1:7" x14ac:dyDescent="0.3">
      <c r="A441" t="s">
        <v>294</v>
      </c>
      <c r="B441">
        <v>0</v>
      </c>
      <c r="C441">
        <v>0</v>
      </c>
      <c r="D441">
        <v>0</v>
      </c>
    </row>
    <row r="442" spans="1:7" x14ac:dyDescent="0.3">
      <c r="A442" t="s">
        <v>295</v>
      </c>
      <c r="B442">
        <v>0</v>
      </c>
      <c r="C442">
        <v>0</v>
      </c>
      <c r="D442">
        <v>0</v>
      </c>
      <c r="E442">
        <v>1</v>
      </c>
    </row>
    <row r="443" spans="1:7" x14ac:dyDescent="0.3">
      <c r="A443" t="s">
        <v>211</v>
      </c>
      <c r="B443">
        <v>1</v>
      </c>
      <c r="C443">
        <v>0</v>
      </c>
      <c r="D443">
        <v>1</v>
      </c>
      <c r="E443">
        <v>1</v>
      </c>
    </row>
    <row r="444" spans="1:7" x14ac:dyDescent="0.3">
      <c r="A444" t="s">
        <v>296</v>
      </c>
      <c r="C444">
        <v>2</v>
      </c>
      <c r="E444">
        <v>1</v>
      </c>
    </row>
    <row r="445" spans="1:7" x14ac:dyDescent="0.3">
      <c r="A445" s="14" t="s">
        <v>327</v>
      </c>
    </row>
    <row r="446" spans="1:7" x14ac:dyDescent="0.3">
      <c r="A446" t="s">
        <v>322</v>
      </c>
      <c r="B446">
        <v>14</v>
      </c>
      <c r="C446">
        <v>19</v>
      </c>
      <c r="D446">
        <v>13</v>
      </c>
      <c r="E446">
        <v>15</v>
      </c>
      <c r="F446">
        <v>14</v>
      </c>
      <c r="G446">
        <v>27</v>
      </c>
    </row>
    <row r="447" spans="1:7" x14ac:dyDescent="0.3">
      <c r="A447" t="s">
        <v>4</v>
      </c>
      <c r="B447">
        <v>0</v>
      </c>
      <c r="C447">
        <v>1</v>
      </c>
      <c r="D447">
        <v>0</v>
      </c>
      <c r="E447">
        <v>0</v>
      </c>
      <c r="F447">
        <v>0</v>
      </c>
      <c r="G447">
        <v>1</v>
      </c>
    </row>
    <row r="448" spans="1:7" x14ac:dyDescent="0.3">
      <c r="A448" t="s">
        <v>323</v>
      </c>
      <c r="B448">
        <v>4</v>
      </c>
      <c r="C448">
        <v>4</v>
      </c>
      <c r="D448">
        <v>4</v>
      </c>
      <c r="E448">
        <v>2</v>
      </c>
      <c r="F448">
        <v>5</v>
      </c>
      <c r="G448">
        <v>2</v>
      </c>
    </row>
    <row r="449" spans="1:7" x14ac:dyDescent="0.3">
      <c r="A449" t="s">
        <v>6</v>
      </c>
      <c r="B449">
        <v>3</v>
      </c>
      <c r="C449">
        <v>4</v>
      </c>
      <c r="D449">
        <v>1</v>
      </c>
      <c r="E449">
        <v>5</v>
      </c>
      <c r="F449">
        <v>3</v>
      </c>
      <c r="G449">
        <v>4</v>
      </c>
    </row>
    <row r="450" spans="1:7" x14ac:dyDescent="0.3">
      <c r="A450" t="s">
        <v>7</v>
      </c>
      <c r="B450">
        <v>4</v>
      </c>
      <c r="C450">
        <v>6</v>
      </c>
      <c r="D450">
        <v>4</v>
      </c>
      <c r="E450">
        <v>2</v>
      </c>
      <c r="F450">
        <v>12</v>
      </c>
      <c r="G450">
        <v>2</v>
      </c>
    </row>
    <row r="451" spans="1:7" x14ac:dyDescent="0.3">
      <c r="A451" t="s">
        <v>8</v>
      </c>
      <c r="B451">
        <v>0</v>
      </c>
      <c r="C451">
        <v>4</v>
      </c>
      <c r="D451">
        <v>2</v>
      </c>
      <c r="E451">
        <v>3</v>
      </c>
      <c r="F451">
        <v>4</v>
      </c>
      <c r="G451">
        <v>3</v>
      </c>
    </row>
    <row r="452" spans="1:7" x14ac:dyDescent="0.3">
      <c r="A452" t="s">
        <v>9</v>
      </c>
      <c r="B452">
        <v>4</v>
      </c>
      <c r="C452">
        <v>4</v>
      </c>
      <c r="D452">
        <v>9</v>
      </c>
      <c r="E452">
        <v>5</v>
      </c>
      <c r="F452">
        <v>5</v>
      </c>
      <c r="G452">
        <v>4</v>
      </c>
    </row>
    <row r="453" spans="1:7" x14ac:dyDescent="0.3">
      <c r="A453" t="s">
        <v>10</v>
      </c>
      <c r="B453">
        <v>6</v>
      </c>
      <c r="C453">
        <v>2</v>
      </c>
      <c r="D453">
        <v>1</v>
      </c>
      <c r="E453">
        <v>0</v>
      </c>
      <c r="F453">
        <v>2</v>
      </c>
      <c r="G453">
        <v>0</v>
      </c>
    </row>
    <row r="454" spans="1:7" x14ac:dyDescent="0.3">
      <c r="A454" t="s">
        <v>324</v>
      </c>
      <c r="B454">
        <v>3</v>
      </c>
      <c r="C454">
        <v>3</v>
      </c>
      <c r="D454">
        <v>5</v>
      </c>
      <c r="E454">
        <v>2</v>
      </c>
      <c r="F454">
        <v>3</v>
      </c>
      <c r="G454">
        <v>7</v>
      </c>
    </row>
    <row r="455" spans="1:7" x14ac:dyDescent="0.3">
      <c r="A455" t="s">
        <v>12</v>
      </c>
      <c r="B455">
        <v>2</v>
      </c>
      <c r="C455">
        <v>0</v>
      </c>
      <c r="D455">
        <v>2</v>
      </c>
      <c r="E455">
        <v>6</v>
      </c>
      <c r="F455">
        <v>2</v>
      </c>
      <c r="G455">
        <v>4</v>
      </c>
    </row>
    <row r="456" spans="1:7" x14ac:dyDescent="0.3">
      <c r="A456" t="s">
        <v>13</v>
      </c>
      <c r="B456">
        <v>3</v>
      </c>
      <c r="C456">
        <v>6</v>
      </c>
      <c r="D456">
        <v>4</v>
      </c>
      <c r="E456">
        <v>3</v>
      </c>
      <c r="F456">
        <v>5</v>
      </c>
      <c r="G456">
        <v>12</v>
      </c>
    </row>
    <row r="457" spans="1:7" x14ac:dyDescent="0.3">
      <c r="A457" t="s">
        <v>325</v>
      </c>
      <c r="B457">
        <v>5</v>
      </c>
      <c r="C457">
        <v>10</v>
      </c>
      <c r="D457">
        <v>10</v>
      </c>
      <c r="E457">
        <v>10</v>
      </c>
      <c r="F457">
        <v>11</v>
      </c>
      <c r="G457">
        <v>5</v>
      </c>
    </row>
    <row r="458" spans="1:7" x14ac:dyDescent="0.3">
      <c r="A458" t="s">
        <v>15</v>
      </c>
      <c r="B458">
        <v>3</v>
      </c>
      <c r="C458">
        <v>6</v>
      </c>
      <c r="D458">
        <v>3</v>
      </c>
      <c r="E458">
        <v>7</v>
      </c>
      <c r="F458">
        <v>2</v>
      </c>
      <c r="G458">
        <v>2</v>
      </c>
    </row>
    <row r="459" spans="1:7" x14ac:dyDescent="0.3">
      <c r="A459" t="s">
        <v>16</v>
      </c>
      <c r="B459">
        <v>6</v>
      </c>
      <c r="C459">
        <v>3</v>
      </c>
      <c r="D459">
        <v>3</v>
      </c>
      <c r="E459">
        <v>8</v>
      </c>
      <c r="F459">
        <v>7</v>
      </c>
      <c r="G459">
        <v>2</v>
      </c>
    </row>
    <row r="460" spans="1:7" x14ac:dyDescent="0.3">
      <c r="A460" t="s">
        <v>17</v>
      </c>
      <c r="B460">
        <v>1</v>
      </c>
      <c r="C460">
        <v>4</v>
      </c>
      <c r="D460">
        <v>2</v>
      </c>
      <c r="E460">
        <v>1</v>
      </c>
      <c r="F460">
        <v>3</v>
      </c>
      <c r="G460">
        <v>3</v>
      </c>
    </row>
    <row r="461" spans="1:7" x14ac:dyDescent="0.3">
      <c r="A461" t="s">
        <v>294</v>
      </c>
      <c r="B461">
        <v>5</v>
      </c>
      <c r="C461">
        <v>4</v>
      </c>
      <c r="D461">
        <v>1</v>
      </c>
      <c r="E461">
        <v>2</v>
      </c>
      <c r="F461">
        <v>3</v>
      </c>
      <c r="G461">
        <v>8</v>
      </c>
    </row>
    <row r="462" spans="1:7" x14ac:dyDescent="0.3">
      <c r="A462" t="s">
        <v>295</v>
      </c>
      <c r="B462">
        <v>10</v>
      </c>
      <c r="C462">
        <v>8</v>
      </c>
      <c r="D462">
        <v>3</v>
      </c>
      <c r="E462">
        <v>5</v>
      </c>
      <c r="F462">
        <v>18</v>
      </c>
      <c r="G462">
        <v>11</v>
      </c>
    </row>
    <row r="463" spans="1:7" x14ac:dyDescent="0.3">
      <c r="A463" t="s">
        <v>211</v>
      </c>
      <c r="B463">
        <v>29</v>
      </c>
      <c r="C463">
        <v>55</v>
      </c>
      <c r="D463">
        <v>49</v>
      </c>
      <c r="E463">
        <v>42</v>
      </c>
      <c r="F463">
        <v>52</v>
      </c>
      <c r="G463">
        <v>51</v>
      </c>
    </row>
    <row r="464" spans="1:7" x14ac:dyDescent="0.3">
      <c r="A464" t="s">
        <v>296</v>
      </c>
      <c r="B464">
        <v>21</v>
      </c>
      <c r="C464">
        <v>23</v>
      </c>
      <c r="D464">
        <v>22</v>
      </c>
      <c r="E464">
        <v>36</v>
      </c>
      <c r="F464">
        <v>32</v>
      </c>
      <c r="G464">
        <v>29</v>
      </c>
    </row>
    <row r="466" spans="1:7" x14ac:dyDescent="0.3">
      <c r="A466" s="14" t="s">
        <v>429</v>
      </c>
    </row>
    <row r="467" spans="1:7" x14ac:dyDescent="0.3">
      <c r="A467" t="s">
        <v>49</v>
      </c>
      <c r="B467" t="s">
        <v>50</v>
      </c>
      <c r="C467" t="s">
        <v>51</v>
      </c>
      <c r="D467" t="s">
        <v>52</v>
      </c>
      <c r="E467" t="s">
        <v>53</v>
      </c>
      <c r="F467" t="s">
        <v>54</v>
      </c>
      <c r="G467" t="s">
        <v>113</v>
      </c>
    </row>
    <row r="468" spans="1:7" x14ac:dyDescent="0.3">
      <c r="A468" s="14" t="s">
        <v>48</v>
      </c>
    </row>
    <row r="469" spans="1:7" x14ac:dyDescent="0.3">
      <c r="A469" t="s">
        <v>264</v>
      </c>
      <c r="B469">
        <v>3</v>
      </c>
      <c r="C469">
        <v>5</v>
      </c>
      <c r="D469">
        <v>3</v>
      </c>
      <c r="E469">
        <v>0</v>
      </c>
      <c r="F469">
        <v>1</v>
      </c>
      <c r="G469">
        <v>1</v>
      </c>
    </row>
    <row r="470" spans="1:7" x14ac:dyDescent="0.3">
      <c r="A470" t="s">
        <v>265</v>
      </c>
      <c r="B470">
        <v>6</v>
      </c>
      <c r="C470">
        <v>5</v>
      </c>
      <c r="D470">
        <v>7</v>
      </c>
      <c r="E470">
        <v>11</v>
      </c>
      <c r="F470">
        <v>10</v>
      </c>
      <c r="G470">
        <v>7</v>
      </c>
    </row>
    <row r="471" spans="1:7" x14ac:dyDescent="0.3">
      <c r="A471" t="s">
        <v>266</v>
      </c>
      <c r="B471">
        <v>8</v>
      </c>
      <c r="C471">
        <v>11</v>
      </c>
      <c r="D471">
        <v>5</v>
      </c>
      <c r="E471">
        <v>10</v>
      </c>
      <c r="F471">
        <v>5</v>
      </c>
      <c r="G471">
        <v>10</v>
      </c>
    </row>
    <row r="472" spans="1:7" x14ac:dyDescent="0.3">
      <c r="A472" t="s">
        <v>267</v>
      </c>
      <c r="B472">
        <v>7</v>
      </c>
      <c r="C472">
        <v>14</v>
      </c>
      <c r="D472">
        <v>6</v>
      </c>
      <c r="E472">
        <v>5</v>
      </c>
      <c r="F472">
        <v>15</v>
      </c>
      <c r="G472">
        <v>17</v>
      </c>
    </row>
    <row r="473" spans="1:7" x14ac:dyDescent="0.3">
      <c r="A473" t="s">
        <v>192</v>
      </c>
      <c r="B473">
        <v>11</v>
      </c>
      <c r="C473">
        <v>4</v>
      </c>
      <c r="D473">
        <v>3</v>
      </c>
      <c r="E473">
        <v>7</v>
      </c>
      <c r="F473">
        <v>11</v>
      </c>
      <c r="G473">
        <v>14</v>
      </c>
    </row>
    <row r="474" spans="1:7" x14ac:dyDescent="0.3">
      <c r="A474" t="s">
        <v>193</v>
      </c>
      <c r="B474">
        <v>14</v>
      </c>
      <c r="C474">
        <v>18</v>
      </c>
      <c r="D474">
        <v>16</v>
      </c>
      <c r="E474">
        <v>18</v>
      </c>
      <c r="F474">
        <v>18</v>
      </c>
      <c r="G474">
        <v>18</v>
      </c>
    </row>
    <row r="475" spans="1:7" x14ac:dyDescent="0.3">
      <c r="A475" t="s">
        <v>194</v>
      </c>
      <c r="B475">
        <v>24</v>
      </c>
      <c r="C475">
        <v>24</v>
      </c>
      <c r="D475">
        <v>25</v>
      </c>
      <c r="E475">
        <v>18</v>
      </c>
      <c r="F475">
        <v>22</v>
      </c>
      <c r="G475">
        <v>20</v>
      </c>
    </row>
    <row r="476" spans="1:7" x14ac:dyDescent="0.3">
      <c r="A476" t="s">
        <v>195</v>
      </c>
      <c r="B476">
        <v>39</v>
      </c>
      <c r="C476">
        <v>59</v>
      </c>
      <c r="D476">
        <v>65</v>
      </c>
      <c r="E476">
        <v>72</v>
      </c>
      <c r="F476">
        <v>81</v>
      </c>
      <c r="G476">
        <v>65</v>
      </c>
    </row>
    <row r="477" spans="1:7" x14ac:dyDescent="0.3">
      <c r="A477" t="s">
        <v>316</v>
      </c>
      <c r="B477">
        <v>11</v>
      </c>
      <c r="C477">
        <v>26</v>
      </c>
      <c r="D477">
        <v>8</v>
      </c>
      <c r="E477">
        <v>12</v>
      </c>
      <c r="F477">
        <v>19</v>
      </c>
      <c r="G477">
        <v>24</v>
      </c>
    </row>
    <row r="478" spans="1:7" x14ac:dyDescent="0.3">
      <c r="A478" t="s">
        <v>317</v>
      </c>
      <c r="B478">
        <v>0</v>
      </c>
      <c r="C478">
        <v>0</v>
      </c>
      <c r="D478">
        <v>0</v>
      </c>
      <c r="E478">
        <v>1</v>
      </c>
      <c r="F478">
        <v>1</v>
      </c>
      <c r="G478">
        <v>1</v>
      </c>
    </row>
    <row r="479" spans="1:7" x14ac:dyDescent="0.3">
      <c r="A479" t="s">
        <v>26</v>
      </c>
      <c r="B479">
        <v>123</v>
      </c>
      <c r="C479">
        <v>166</v>
      </c>
      <c r="D479">
        <v>138</v>
      </c>
      <c r="E479">
        <v>154</v>
      </c>
      <c r="F479">
        <v>183</v>
      </c>
      <c r="G479">
        <v>177</v>
      </c>
    </row>
    <row r="480" spans="1:7" s="14" customFormat="1" x14ac:dyDescent="0.3">
      <c r="A480" s="14" t="s">
        <v>391</v>
      </c>
    </row>
    <row r="481" spans="1:7" x14ac:dyDescent="0.3">
      <c r="A481" t="s">
        <v>264</v>
      </c>
      <c r="B481" s="3">
        <v>0.29109256743644479</v>
      </c>
      <c r="C481" s="3">
        <v>0.47223271628258406</v>
      </c>
      <c r="D481" s="3">
        <v>0.2810515073729179</v>
      </c>
      <c r="E481" s="3">
        <v>0</v>
      </c>
      <c r="F481" s="3">
        <v>9.5407102104680674E-2</v>
      </c>
      <c r="G481" s="3">
        <v>9.7120380711892385E-2</v>
      </c>
    </row>
    <row r="482" spans="1:7" x14ac:dyDescent="0.3">
      <c r="A482" t="s">
        <v>265</v>
      </c>
      <c r="B482" s="3">
        <v>1.5889830508474576</v>
      </c>
      <c r="C482" s="3">
        <v>1.3259082471492973</v>
      </c>
      <c r="D482" s="3">
        <v>1.7970374553949633</v>
      </c>
      <c r="E482" s="3">
        <v>2.7340740188402557</v>
      </c>
      <c r="F482" s="3">
        <v>2.3848703822947224</v>
      </c>
      <c r="G482" s="3">
        <v>1.6021239586194269</v>
      </c>
    </row>
    <row r="483" spans="1:7" x14ac:dyDescent="0.3">
      <c r="A483" t="s">
        <v>266</v>
      </c>
      <c r="B483" s="3">
        <v>2.2541561003099466</v>
      </c>
      <c r="C483" s="3">
        <v>3.0513176144244105</v>
      </c>
      <c r="D483" s="3">
        <v>1.3674278681799537</v>
      </c>
      <c r="E483" s="3">
        <v>2.687594065792303</v>
      </c>
      <c r="F483" s="3">
        <v>1.3444835838554412</v>
      </c>
      <c r="G483" s="3">
        <v>2.5997660210581048</v>
      </c>
    </row>
    <row r="484" spans="1:7" x14ac:dyDescent="0.3">
      <c r="A484" t="s">
        <v>267</v>
      </c>
      <c r="B484" s="3">
        <v>1.8186541958950375</v>
      </c>
      <c r="C484" s="3">
        <v>3.7705359547535688</v>
      </c>
      <c r="D484" s="3">
        <v>1.673733541620174</v>
      </c>
      <c r="E484" s="3">
        <v>1.4297152007320142</v>
      </c>
      <c r="F484" s="3">
        <v>4.2251140780801082</v>
      </c>
      <c r="G484" s="3">
        <v>4.704319672357971</v>
      </c>
    </row>
    <row r="485" spans="1:7" x14ac:dyDescent="0.3">
      <c r="A485" t="s">
        <v>192</v>
      </c>
      <c r="B485" s="3">
        <v>2.316764953664701</v>
      </c>
      <c r="C485" s="3">
        <v>0.91617040769583147</v>
      </c>
      <c r="D485" s="3">
        <v>0.75289865984038551</v>
      </c>
      <c r="E485" s="3">
        <v>1.8338048831604317</v>
      </c>
      <c r="F485" s="3">
        <v>2.988074864857523</v>
      </c>
      <c r="G485" s="3">
        <v>3.9337997695917277</v>
      </c>
    </row>
    <row r="486" spans="1:7" x14ac:dyDescent="0.3">
      <c r="A486" t="s">
        <v>193</v>
      </c>
      <c r="B486" s="3">
        <v>1.0033684512291263</v>
      </c>
      <c r="C486" s="3">
        <v>1.322848533842875</v>
      </c>
      <c r="D486" s="3">
        <v>1.2094274872632167</v>
      </c>
      <c r="E486" s="3">
        <v>1.4240393667771616</v>
      </c>
      <c r="F486" s="3">
        <v>1.5125796205105797</v>
      </c>
      <c r="G486" s="3">
        <v>1.62099366911917</v>
      </c>
    </row>
    <row r="487" spans="1:7" x14ac:dyDescent="0.3">
      <c r="A487" t="s">
        <v>194</v>
      </c>
      <c r="B487" s="3">
        <v>1.4269576074677446</v>
      </c>
      <c r="C487" s="3">
        <v>1.4287415168472437</v>
      </c>
      <c r="D487" s="3">
        <v>1.4942144018360908</v>
      </c>
      <c r="E487" s="3">
        <v>1.0760980684039672</v>
      </c>
      <c r="F487" s="3">
        <v>1.3022991499538275</v>
      </c>
      <c r="G487" s="3">
        <v>1.1690573890272273</v>
      </c>
    </row>
    <row r="488" spans="1:7" x14ac:dyDescent="0.3">
      <c r="A488" t="s">
        <v>195</v>
      </c>
      <c r="B488" s="3">
        <v>0.73468465074221989</v>
      </c>
      <c r="C488" s="3">
        <v>1.106609648135644</v>
      </c>
      <c r="D488" s="3">
        <v>1.2194252567359176</v>
      </c>
      <c r="E488" s="3">
        <v>1.3542616922628397</v>
      </c>
      <c r="F488" s="3">
        <v>1.5287258918983191</v>
      </c>
      <c r="G488" s="3">
        <v>1.2311771948101145</v>
      </c>
    </row>
    <row r="489" spans="1:7" x14ac:dyDescent="0.3">
      <c r="A489" t="s">
        <v>316</v>
      </c>
      <c r="B489" s="3">
        <v>0.47322004732200468</v>
      </c>
      <c r="C489" s="3">
        <v>1.1205930523230756</v>
      </c>
      <c r="D489" s="3">
        <v>0.34097835213686872</v>
      </c>
      <c r="E489" s="3">
        <v>0.50408942546407731</v>
      </c>
      <c r="F489" s="3">
        <v>0.7858286149150272</v>
      </c>
      <c r="G489" s="3">
        <v>0.97421575631616553</v>
      </c>
    </row>
    <row r="490" spans="1:7" x14ac:dyDescent="0.3">
      <c r="A490" t="s">
        <v>26</v>
      </c>
      <c r="B490" s="3">
        <v>0.92252998222442228</v>
      </c>
      <c r="C490" s="3">
        <v>1.2484394506866416</v>
      </c>
      <c r="D490" s="3">
        <v>1.0413388901591212</v>
      </c>
      <c r="E490" s="3">
        <v>1.1665128990572455</v>
      </c>
      <c r="F490" s="3">
        <v>1.3907687911483266</v>
      </c>
      <c r="G490" s="3">
        <v>1.3477797042651518</v>
      </c>
    </row>
    <row r="491" spans="1:7" x14ac:dyDescent="0.3">
      <c r="B491" s="3"/>
      <c r="C491" s="3"/>
      <c r="D491" s="3"/>
      <c r="E491" s="3"/>
      <c r="F491" s="3"/>
      <c r="G491" s="3"/>
    </row>
    <row r="492" spans="1:7" x14ac:dyDescent="0.3">
      <c r="A492" s="14" t="s">
        <v>430</v>
      </c>
      <c r="B492" s="10"/>
      <c r="C492" s="10"/>
      <c r="D492" s="10"/>
      <c r="E492" s="10"/>
      <c r="F492" s="10"/>
      <c r="G492" s="10"/>
    </row>
    <row r="493" spans="1:7" x14ac:dyDescent="0.3">
      <c r="A493" s="64" t="s">
        <v>49</v>
      </c>
      <c r="B493" s="10" t="s">
        <v>50</v>
      </c>
      <c r="C493" s="10" t="s">
        <v>51</v>
      </c>
      <c r="D493" s="10" t="s">
        <v>52</v>
      </c>
      <c r="E493" s="10" t="s">
        <v>53</v>
      </c>
      <c r="F493" s="10" t="s">
        <v>54</v>
      </c>
      <c r="G493" s="10" t="s">
        <v>113</v>
      </c>
    </row>
    <row r="494" spans="1:7" x14ac:dyDescent="0.3">
      <c r="A494" s="14" t="s">
        <v>47</v>
      </c>
    </row>
    <row r="495" spans="1:7" x14ac:dyDescent="0.3">
      <c r="A495" t="s">
        <v>264</v>
      </c>
      <c r="B495">
        <v>0</v>
      </c>
      <c r="C495">
        <v>0</v>
      </c>
      <c r="D495">
        <v>0</v>
      </c>
      <c r="E495">
        <v>0</v>
      </c>
      <c r="F495">
        <v>0</v>
      </c>
      <c r="G495">
        <v>0</v>
      </c>
    </row>
    <row r="496" spans="1:7" x14ac:dyDescent="0.3">
      <c r="A496" t="s">
        <v>265</v>
      </c>
      <c r="B496">
        <v>0</v>
      </c>
      <c r="C496">
        <v>0</v>
      </c>
      <c r="D496">
        <v>0</v>
      </c>
      <c r="E496">
        <v>0</v>
      </c>
      <c r="F496">
        <v>0</v>
      </c>
      <c r="G496">
        <v>0</v>
      </c>
    </row>
    <row r="497" spans="1:7" x14ac:dyDescent="0.3">
      <c r="A497" t="s">
        <v>266</v>
      </c>
      <c r="B497">
        <v>0</v>
      </c>
      <c r="C497">
        <v>0</v>
      </c>
      <c r="D497">
        <v>0</v>
      </c>
      <c r="E497">
        <v>1</v>
      </c>
      <c r="F497">
        <v>0</v>
      </c>
      <c r="G497">
        <v>0</v>
      </c>
    </row>
    <row r="498" spans="1:7" x14ac:dyDescent="0.3">
      <c r="A498" t="s">
        <v>267</v>
      </c>
      <c r="B498">
        <v>0</v>
      </c>
      <c r="C498">
        <v>0</v>
      </c>
      <c r="D498">
        <v>0</v>
      </c>
      <c r="E498">
        <v>0</v>
      </c>
      <c r="F498">
        <v>1</v>
      </c>
      <c r="G498">
        <v>1</v>
      </c>
    </row>
    <row r="499" spans="1:7" x14ac:dyDescent="0.3">
      <c r="A499" t="s">
        <v>192</v>
      </c>
      <c r="B499">
        <v>0</v>
      </c>
      <c r="C499">
        <v>0</v>
      </c>
      <c r="D499">
        <v>0</v>
      </c>
      <c r="E499">
        <v>1</v>
      </c>
      <c r="F499">
        <v>0</v>
      </c>
      <c r="G499">
        <v>0</v>
      </c>
    </row>
    <row r="500" spans="1:7" x14ac:dyDescent="0.3">
      <c r="A500" t="s">
        <v>193</v>
      </c>
      <c r="B500">
        <v>1</v>
      </c>
      <c r="C500">
        <v>0</v>
      </c>
      <c r="D500">
        <v>0</v>
      </c>
      <c r="E500">
        <v>1</v>
      </c>
      <c r="F500">
        <v>0</v>
      </c>
      <c r="G500">
        <v>0</v>
      </c>
    </row>
    <row r="501" spans="1:7" x14ac:dyDescent="0.3">
      <c r="A501" t="s">
        <v>194</v>
      </c>
      <c r="B501">
        <v>0</v>
      </c>
      <c r="C501">
        <v>0</v>
      </c>
      <c r="D501">
        <v>0</v>
      </c>
      <c r="E501">
        <v>1</v>
      </c>
      <c r="F501">
        <v>0</v>
      </c>
      <c r="G501">
        <v>0</v>
      </c>
    </row>
    <row r="502" spans="1:7" x14ac:dyDescent="0.3">
      <c r="A502" t="s">
        <v>195</v>
      </c>
      <c r="B502">
        <v>6</v>
      </c>
      <c r="C502">
        <v>10</v>
      </c>
      <c r="D502">
        <v>4</v>
      </c>
      <c r="E502">
        <v>4</v>
      </c>
      <c r="F502">
        <v>0</v>
      </c>
      <c r="G502">
        <v>2</v>
      </c>
    </row>
    <row r="503" spans="1:7" x14ac:dyDescent="0.3">
      <c r="A503" t="s">
        <v>316</v>
      </c>
      <c r="B503">
        <v>2</v>
      </c>
      <c r="C503">
        <v>3</v>
      </c>
      <c r="D503">
        <v>4</v>
      </c>
      <c r="E503">
        <v>1</v>
      </c>
      <c r="F503">
        <v>1</v>
      </c>
      <c r="G503">
        <v>0</v>
      </c>
    </row>
    <row r="504" spans="1:7" x14ac:dyDescent="0.3">
      <c r="A504" t="s">
        <v>317</v>
      </c>
      <c r="B504">
        <v>0</v>
      </c>
      <c r="C504">
        <v>0</v>
      </c>
      <c r="D504">
        <v>0</v>
      </c>
      <c r="E504">
        <v>0</v>
      </c>
      <c r="F504">
        <v>0</v>
      </c>
      <c r="G504">
        <v>0</v>
      </c>
    </row>
    <row r="505" spans="1:7" x14ac:dyDescent="0.3">
      <c r="A505" t="s">
        <v>26</v>
      </c>
      <c r="B505">
        <v>9</v>
      </c>
      <c r="C505">
        <v>13</v>
      </c>
      <c r="D505">
        <v>8</v>
      </c>
      <c r="E505">
        <v>9</v>
      </c>
      <c r="F505">
        <v>2</v>
      </c>
      <c r="G505">
        <v>3</v>
      </c>
    </row>
    <row r="506" spans="1:7" x14ac:dyDescent="0.3">
      <c r="A506" s="14" t="s">
        <v>318</v>
      </c>
    </row>
    <row r="507" spans="1:7" x14ac:dyDescent="0.3">
      <c r="A507" t="s">
        <v>264</v>
      </c>
      <c r="B507" s="9">
        <v>0</v>
      </c>
      <c r="C507" s="9">
        <v>0</v>
      </c>
      <c r="D507" s="9">
        <v>0</v>
      </c>
      <c r="E507" s="9">
        <v>0</v>
      </c>
      <c r="F507" s="9">
        <v>0</v>
      </c>
      <c r="G507" s="9">
        <v>0</v>
      </c>
    </row>
    <row r="508" spans="1:7" x14ac:dyDescent="0.3">
      <c r="A508" t="s">
        <v>265</v>
      </c>
      <c r="B508" s="9">
        <v>0</v>
      </c>
      <c r="C508" s="9">
        <v>0</v>
      </c>
      <c r="D508" s="9">
        <v>0</v>
      </c>
      <c r="E508" s="9">
        <v>0</v>
      </c>
      <c r="F508" s="9">
        <v>0</v>
      </c>
      <c r="G508" s="9">
        <v>0</v>
      </c>
    </row>
    <row r="509" spans="1:7" x14ac:dyDescent="0.3">
      <c r="A509" t="s">
        <v>266</v>
      </c>
      <c r="B509" s="9">
        <v>0</v>
      </c>
      <c r="C509" s="9">
        <v>0</v>
      </c>
      <c r="D509" s="9">
        <v>0</v>
      </c>
      <c r="E509" s="9">
        <v>0.26875940657923025</v>
      </c>
      <c r="F509" s="9">
        <v>0</v>
      </c>
      <c r="G509" s="9">
        <v>0</v>
      </c>
    </row>
    <row r="510" spans="1:7" x14ac:dyDescent="0.3">
      <c r="A510" t="s">
        <v>267</v>
      </c>
      <c r="B510" s="9">
        <v>0</v>
      </c>
      <c r="C510" s="9">
        <v>0</v>
      </c>
      <c r="D510" s="9">
        <v>0</v>
      </c>
      <c r="E510" s="9">
        <v>0</v>
      </c>
      <c r="F510" s="9">
        <v>0.28167427187200722</v>
      </c>
      <c r="G510" s="9">
        <v>0.27672468660929239</v>
      </c>
    </row>
    <row r="511" spans="1:7" x14ac:dyDescent="0.3">
      <c r="A511" t="s">
        <v>192</v>
      </c>
      <c r="B511" s="9">
        <v>0</v>
      </c>
      <c r="C511" s="9">
        <v>0</v>
      </c>
      <c r="D511" s="9">
        <v>0</v>
      </c>
      <c r="E511" s="9">
        <v>0.26197212616577598</v>
      </c>
      <c r="F511" s="9">
        <v>0</v>
      </c>
      <c r="G511" s="9">
        <v>0</v>
      </c>
    </row>
    <row r="512" spans="1:7" x14ac:dyDescent="0.3">
      <c r="A512" t="s">
        <v>193</v>
      </c>
      <c r="B512" s="9">
        <v>7.1669175087794745E-2</v>
      </c>
      <c r="C512" s="9">
        <v>0</v>
      </c>
      <c r="D512" s="9">
        <v>0</v>
      </c>
      <c r="E512" s="9">
        <v>7.9113298154286749E-2</v>
      </c>
      <c r="F512" s="9">
        <v>0</v>
      </c>
      <c r="G512" s="9">
        <v>0</v>
      </c>
    </row>
    <row r="513" spans="1:7" x14ac:dyDescent="0.3">
      <c r="A513" t="s">
        <v>194</v>
      </c>
      <c r="B513" s="9">
        <v>0</v>
      </c>
      <c r="C513" s="9">
        <v>0</v>
      </c>
      <c r="D513" s="9">
        <v>0</v>
      </c>
      <c r="E513" s="9">
        <v>5.9783226022442619E-2</v>
      </c>
      <c r="F513" s="9">
        <v>0</v>
      </c>
      <c r="G513" s="9">
        <v>0</v>
      </c>
    </row>
    <row r="514" spans="1:7" x14ac:dyDescent="0.3">
      <c r="A514" t="s">
        <v>195</v>
      </c>
      <c r="B514" s="9">
        <v>0.11302840780649535</v>
      </c>
      <c r="C514" s="9">
        <v>0.1875609573111261</v>
      </c>
      <c r="D514" s="9">
        <v>7.5041554260671856E-2</v>
      </c>
      <c r="E514" s="9">
        <v>7.5236760681268874E-2</v>
      </c>
      <c r="F514" s="9">
        <v>0</v>
      </c>
      <c r="G514" s="9">
        <v>3.7882375224926601E-2</v>
      </c>
    </row>
    <row r="515" spans="1:7" x14ac:dyDescent="0.3">
      <c r="A515" t="s">
        <v>316</v>
      </c>
      <c r="B515" s="9">
        <v>8.604000860400085E-2</v>
      </c>
      <c r="C515" s="9">
        <v>0.12929919834497025</v>
      </c>
      <c r="D515" s="9">
        <v>0.17048917606843436</v>
      </c>
      <c r="E515" s="9">
        <v>4.2007452122006447E-2</v>
      </c>
      <c r="F515" s="9">
        <v>4.1359400785001429E-2</v>
      </c>
      <c r="G515" s="9">
        <v>0</v>
      </c>
    </row>
    <row r="517" spans="1:7" x14ac:dyDescent="0.3">
      <c r="A517" s="14" t="s">
        <v>431</v>
      </c>
    </row>
    <row r="518" spans="1:7" x14ac:dyDescent="0.3">
      <c r="A518" t="s">
        <v>394</v>
      </c>
      <c r="B518" t="s">
        <v>50</v>
      </c>
      <c r="C518" t="s">
        <v>51</v>
      </c>
      <c r="D518" t="s">
        <v>52</v>
      </c>
      <c r="E518" t="s">
        <v>53</v>
      </c>
      <c r="F518" t="s">
        <v>54</v>
      </c>
      <c r="G518" t="s">
        <v>113</v>
      </c>
    </row>
    <row r="519" spans="1:7" x14ac:dyDescent="0.3">
      <c r="A519" t="s">
        <v>310</v>
      </c>
      <c r="B519">
        <v>7</v>
      </c>
      <c r="C519">
        <v>12</v>
      </c>
      <c r="D519">
        <v>4</v>
      </c>
      <c r="E519">
        <v>6</v>
      </c>
      <c r="F519">
        <v>0</v>
      </c>
      <c r="G519">
        <v>2</v>
      </c>
    </row>
    <row r="520" spans="1:7" x14ac:dyDescent="0.3">
      <c r="A520" t="s">
        <v>311</v>
      </c>
      <c r="B520">
        <v>2</v>
      </c>
      <c r="C520">
        <v>1</v>
      </c>
      <c r="D520">
        <v>4</v>
      </c>
      <c r="E520">
        <v>3</v>
      </c>
      <c r="F520">
        <v>2</v>
      </c>
      <c r="G520">
        <v>1</v>
      </c>
    </row>
    <row r="521" spans="1:7" x14ac:dyDescent="0.3">
      <c r="A521" t="s">
        <v>312</v>
      </c>
      <c r="B521">
        <v>0</v>
      </c>
      <c r="C521">
        <v>0</v>
      </c>
      <c r="D521">
        <v>0</v>
      </c>
      <c r="E521">
        <v>0</v>
      </c>
      <c r="F521">
        <v>0</v>
      </c>
      <c r="G521">
        <v>0</v>
      </c>
    </row>
    <row r="522" spans="1:7" x14ac:dyDescent="0.3">
      <c r="A522" t="s">
        <v>313</v>
      </c>
      <c r="B522">
        <v>85</v>
      </c>
      <c r="C522">
        <v>114</v>
      </c>
      <c r="D522">
        <v>92</v>
      </c>
      <c r="E522">
        <v>99</v>
      </c>
      <c r="F522">
        <v>125</v>
      </c>
      <c r="G522">
        <v>110</v>
      </c>
    </row>
    <row r="523" spans="1:7" x14ac:dyDescent="0.3">
      <c r="A523" t="s">
        <v>314</v>
      </c>
      <c r="B523">
        <v>38</v>
      </c>
      <c r="C523">
        <v>51</v>
      </c>
      <c r="D523">
        <v>46</v>
      </c>
      <c r="E523">
        <v>53</v>
      </c>
      <c r="F523">
        <v>56</v>
      </c>
      <c r="G523">
        <v>66</v>
      </c>
    </row>
    <row r="524" spans="1:7" x14ac:dyDescent="0.3">
      <c r="A524" t="s">
        <v>312</v>
      </c>
      <c r="B524">
        <v>0</v>
      </c>
      <c r="C524">
        <v>1</v>
      </c>
      <c r="D524">
        <v>0</v>
      </c>
      <c r="E524">
        <v>2</v>
      </c>
      <c r="F524">
        <v>2</v>
      </c>
      <c r="G524">
        <v>1</v>
      </c>
    </row>
    <row r="526" spans="1:7" x14ac:dyDescent="0.3">
      <c r="A526" s="14" t="s">
        <v>432</v>
      </c>
    </row>
    <row r="527" spans="1:7" x14ac:dyDescent="0.3">
      <c r="A527" t="s">
        <v>49</v>
      </c>
      <c r="B527" t="s">
        <v>50</v>
      </c>
      <c r="C527" t="s">
        <v>396</v>
      </c>
      <c r="D527" t="s">
        <v>397</v>
      </c>
      <c r="E527" t="s">
        <v>398</v>
      </c>
      <c r="F527" t="s">
        <v>399</v>
      </c>
      <c r="G527" t="s">
        <v>400</v>
      </c>
    </row>
    <row r="528" spans="1:7" x14ac:dyDescent="0.3">
      <c r="A528" s="14" t="s">
        <v>38</v>
      </c>
    </row>
    <row r="529" spans="1:7" x14ac:dyDescent="0.3">
      <c r="A529" t="s">
        <v>329</v>
      </c>
      <c r="B529">
        <v>32</v>
      </c>
      <c r="C529">
        <v>50</v>
      </c>
      <c r="D529">
        <v>36</v>
      </c>
      <c r="E529">
        <v>31</v>
      </c>
      <c r="F529">
        <v>32</v>
      </c>
      <c r="G529">
        <v>31</v>
      </c>
    </row>
    <row r="530" spans="1:7" x14ac:dyDescent="0.3">
      <c r="A530" t="s">
        <v>330</v>
      </c>
      <c r="B530">
        <v>102</v>
      </c>
      <c r="C530">
        <v>136</v>
      </c>
      <c r="D530">
        <v>118</v>
      </c>
      <c r="E530">
        <v>138</v>
      </c>
      <c r="F530">
        <v>158</v>
      </c>
      <c r="G530">
        <v>156</v>
      </c>
    </row>
    <row r="531" spans="1:7" x14ac:dyDescent="0.3">
      <c r="A531" t="s">
        <v>331</v>
      </c>
      <c r="B531" s="3">
        <v>76.119402985074629</v>
      </c>
      <c r="C531" s="3">
        <v>73.118279569892479</v>
      </c>
      <c r="D531" s="3">
        <v>76.623376623376629</v>
      </c>
      <c r="E531" s="3">
        <v>81.65680473372781</v>
      </c>
      <c r="F531" s="3">
        <v>83.15789473684211</v>
      </c>
      <c r="G531" s="3">
        <v>83.422459893048128</v>
      </c>
    </row>
    <row r="532" spans="1:7" x14ac:dyDescent="0.3">
      <c r="A532" s="14" t="s">
        <v>326</v>
      </c>
    </row>
    <row r="533" spans="1:7" x14ac:dyDescent="0.3">
      <c r="A533" t="s">
        <v>329</v>
      </c>
      <c r="B533">
        <v>6</v>
      </c>
      <c r="C533">
        <v>10</v>
      </c>
      <c r="D533">
        <v>7</v>
      </c>
      <c r="E533">
        <v>4</v>
      </c>
      <c r="F533">
        <v>2</v>
      </c>
      <c r="G533">
        <v>3</v>
      </c>
    </row>
    <row r="534" spans="1:7" x14ac:dyDescent="0.3">
      <c r="A534" t="s">
        <v>330</v>
      </c>
      <c r="B534">
        <v>3</v>
      </c>
      <c r="C534">
        <v>3</v>
      </c>
      <c r="D534">
        <v>1</v>
      </c>
      <c r="E534">
        <v>5</v>
      </c>
      <c r="F534">
        <v>0</v>
      </c>
      <c r="G534">
        <v>0</v>
      </c>
    </row>
    <row r="535" spans="1:7" x14ac:dyDescent="0.3">
      <c r="A535" t="s">
        <v>331</v>
      </c>
      <c r="B535" s="3">
        <v>33.333333333333329</v>
      </c>
      <c r="C535" s="3">
        <v>23.076923076923077</v>
      </c>
      <c r="D535" s="3">
        <v>12.5</v>
      </c>
      <c r="E535" s="3">
        <v>55.555555555555557</v>
      </c>
      <c r="F535" s="3">
        <v>0</v>
      </c>
      <c r="G535" s="3">
        <v>0</v>
      </c>
    </row>
    <row r="536" spans="1:7" x14ac:dyDescent="0.3">
      <c r="A536" s="14" t="s">
        <v>327</v>
      </c>
    </row>
    <row r="537" spans="1:7" x14ac:dyDescent="0.3">
      <c r="A537" t="s">
        <v>329</v>
      </c>
      <c r="B537">
        <v>26</v>
      </c>
      <c r="C537">
        <v>41</v>
      </c>
      <c r="D537">
        <v>29</v>
      </c>
      <c r="E537">
        <v>26</v>
      </c>
      <c r="F537">
        <v>30</v>
      </c>
      <c r="G537">
        <v>31</v>
      </c>
    </row>
    <row r="538" spans="1:7" x14ac:dyDescent="0.3">
      <c r="A538" t="s">
        <v>330</v>
      </c>
      <c r="B538">
        <v>97</v>
      </c>
      <c r="C538">
        <v>125</v>
      </c>
      <c r="D538">
        <v>109</v>
      </c>
      <c r="E538">
        <v>128</v>
      </c>
      <c r="F538">
        <v>153</v>
      </c>
      <c r="G538">
        <v>146</v>
      </c>
    </row>
    <row r="539" spans="1:7" x14ac:dyDescent="0.3">
      <c r="A539" t="s">
        <v>331</v>
      </c>
      <c r="B539" s="3">
        <v>78.861788617886177</v>
      </c>
      <c r="C539" s="3">
        <v>75.301204819277118</v>
      </c>
      <c r="D539" s="3">
        <v>78.985507246376812</v>
      </c>
      <c r="E539" s="3">
        <v>83.116883116883116</v>
      </c>
      <c r="F539" s="3">
        <v>83.606557377049185</v>
      </c>
      <c r="G539" s="3">
        <v>82.485875706214685</v>
      </c>
    </row>
    <row r="540" spans="1:7" x14ac:dyDescent="0.3">
      <c r="B540" s="3"/>
      <c r="C540" s="3"/>
      <c r="D540" s="3"/>
      <c r="E540" s="3"/>
      <c r="F540" s="3"/>
      <c r="G540" s="3"/>
    </row>
    <row r="541" spans="1:7" x14ac:dyDescent="0.3">
      <c r="A541" s="14" t="s">
        <v>433</v>
      </c>
      <c r="B541" s="10"/>
      <c r="C541" s="10"/>
      <c r="D541" s="10"/>
      <c r="E541" s="10"/>
      <c r="F541" s="10"/>
      <c r="G541" s="10"/>
    </row>
    <row r="542" spans="1:7" x14ac:dyDescent="0.3">
      <c r="A542" t="s">
        <v>49</v>
      </c>
      <c r="B542" t="s">
        <v>50</v>
      </c>
      <c r="C542" t="s">
        <v>51</v>
      </c>
      <c r="D542" t="s">
        <v>52</v>
      </c>
      <c r="E542" t="s">
        <v>53</v>
      </c>
      <c r="F542" t="s">
        <v>54</v>
      </c>
      <c r="G542" t="s">
        <v>113</v>
      </c>
    </row>
    <row r="543" spans="1:7" x14ac:dyDescent="0.3">
      <c r="A543" s="14" t="s">
        <v>38</v>
      </c>
    </row>
    <row r="544" spans="1:7" x14ac:dyDescent="0.3">
      <c r="A544" t="s">
        <v>39</v>
      </c>
      <c r="B544">
        <v>7</v>
      </c>
      <c r="C544">
        <v>17</v>
      </c>
      <c r="D544">
        <v>10</v>
      </c>
      <c r="E544">
        <v>14</v>
      </c>
      <c r="F544">
        <v>14</v>
      </c>
      <c r="G544">
        <v>9</v>
      </c>
    </row>
    <row r="545" spans="1:7" x14ac:dyDescent="0.3">
      <c r="A545" t="s">
        <v>40</v>
      </c>
      <c r="B545">
        <v>7</v>
      </c>
      <c r="C545">
        <v>20</v>
      </c>
      <c r="D545">
        <v>7</v>
      </c>
      <c r="E545">
        <v>10</v>
      </c>
      <c r="F545">
        <v>15</v>
      </c>
      <c r="G545">
        <v>9</v>
      </c>
    </row>
    <row r="546" spans="1:7" x14ac:dyDescent="0.3">
      <c r="A546" t="s">
        <v>41</v>
      </c>
      <c r="B546">
        <v>12</v>
      </c>
      <c r="C546">
        <v>13</v>
      </c>
      <c r="D546">
        <v>27</v>
      </c>
      <c r="E546">
        <v>14</v>
      </c>
      <c r="F546">
        <v>17</v>
      </c>
      <c r="G546">
        <v>20</v>
      </c>
    </row>
    <row r="547" spans="1:7" x14ac:dyDescent="0.3">
      <c r="A547" t="s">
        <v>42</v>
      </c>
      <c r="B547">
        <v>3</v>
      </c>
      <c r="C547">
        <v>1</v>
      </c>
      <c r="D547">
        <v>4</v>
      </c>
      <c r="E547">
        <v>1</v>
      </c>
      <c r="F547">
        <v>2</v>
      </c>
      <c r="G547">
        <v>2</v>
      </c>
    </row>
    <row r="548" spans="1:7" x14ac:dyDescent="0.3">
      <c r="A548" t="s">
        <v>43</v>
      </c>
      <c r="B548">
        <v>92</v>
      </c>
      <c r="C548">
        <v>125</v>
      </c>
      <c r="D548">
        <v>94</v>
      </c>
      <c r="E548">
        <v>114</v>
      </c>
      <c r="F548">
        <v>120</v>
      </c>
      <c r="G548">
        <v>113</v>
      </c>
    </row>
    <row r="549" spans="1:7" x14ac:dyDescent="0.3">
      <c r="A549" t="s">
        <v>333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1</v>
      </c>
    </row>
    <row r="550" spans="1:7" x14ac:dyDescent="0.3">
      <c r="A550" t="s">
        <v>44</v>
      </c>
      <c r="B550">
        <v>8</v>
      </c>
      <c r="C550">
        <v>9</v>
      </c>
      <c r="D550">
        <v>10</v>
      </c>
      <c r="E550">
        <v>14</v>
      </c>
      <c r="F550">
        <v>20</v>
      </c>
      <c r="G550">
        <v>28</v>
      </c>
    </row>
    <row r="551" spans="1:7" x14ac:dyDescent="0.3">
      <c r="A551" t="s">
        <v>334</v>
      </c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</row>
    <row r="552" spans="1:7" x14ac:dyDescent="0.3">
      <c r="A552" t="s">
        <v>335</v>
      </c>
      <c r="B552">
        <v>1</v>
      </c>
      <c r="C552">
        <v>0</v>
      </c>
      <c r="D552">
        <v>0</v>
      </c>
      <c r="E552">
        <v>0</v>
      </c>
      <c r="F552">
        <v>0</v>
      </c>
      <c r="G552">
        <v>0</v>
      </c>
    </row>
    <row r="553" spans="1:7" x14ac:dyDescent="0.3">
      <c r="A553" t="s">
        <v>166</v>
      </c>
      <c r="B553">
        <v>4</v>
      </c>
      <c r="C553">
        <v>1</v>
      </c>
      <c r="D553">
        <v>2</v>
      </c>
      <c r="E553">
        <v>2</v>
      </c>
      <c r="F553">
        <v>2</v>
      </c>
      <c r="G553">
        <v>5</v>
      </c>
    </row>
    <row r="554" spans="1:7" x14ac:dyDescent="0.3">
      <c r="A554" t="s">
        <v>336</v>
      </c>
      <c r="B554">
        <v>0</v>
      </c>
      <c r="C554">
        <v>0</v>
      </c>
      <c r="D554">
        <v>0</v>
      </c>
      <c r="E554">
        <v>0</v>
      </c>
      <c r="F554">
        <v>0</v>
      </c>
      <c r="G554">
        <v>0</v>
      </c>
    </row>
    <row r="555" spans="1:7" x14ac:dyDescent="0.3">
      <c r="A555" s="14" t="s">
        <v>326</v>
      </c>
    </row>
    <row r="556" spans="1:7" x14ac:dyDescent="0.3">
      <c r="A556" t="s">
        <v>39</v>
      </c>
      <c r="B556">
        <v>4</v>
      </c>
      <c r="C556">
        <v>4</v>
      </c>
      <c r="D556">
        <v>3</v>
      </c>
      <c r="E556">
        <v>4</v>
      </c>
      <c r="F556">
        <v>0</v>
      </c>
      <c r="G556">
        <v>0</v>
      </c>
    </row>
    <row r="557" spans="1:7" x14ac:dyDescent="0.3">
      <c r="A557" t="s">
        <v>40</v>
      </c>
      <c r="B557">
        <v>0</v>
      </c>
      <c r="C557">
        <v>5</v>
      </c>
      <c r="D557">
        <v>1</v>
      </c>
      <c r="E557">
        <v>2</v>
      </c>
      <c r="F557">
        <v>0</v>
      </c>
      <c r="G557">
        <v>2</v>
      </c>
    </row>
    <row r="558" spans="1:7" x14ac:dyDescent="0.3">
      <c r="A558" t="s">
        <v>41</v>
      </c>
      <c r="B558">
        <v>2</v>
      </c>
      <c r="C558">
        <v>1</v>
      </c>
      <c r="D558">
        <v>3</v>
      </c>
      <c r="E558">
        <v>0</v>
      </c>
      <c r="F558">
        <v>1</v>
      </c>
      <c r="G558">
        <v>1</v>
      </c>
    </row>
    <row r="559" spans="1:7" x14ac:dyDescent="0.3">
      <c r="A559" t="s">
        <v>42</v>
      </c>
      <c r="B559">
        <v>0</v>
      </c>
      <c r="C559">
        <v>0</v>
      </c>
      <c r="D559">
        <v>0</v>
      </c>
      <c r="E559">
        <v>0</v>
      </c>
      <c r="F559">
        <v>1</v>
      </c>
      <c r="G559">
        <v>0</v>
      </c>
    </row>
    <row r="560" spans="1:7" x14ac:dyDescent="0.3">
      <c r="A560" t="s">
        <v>43</v>
      </c>
      <c r="B560">
        <v>3</v>
      </c>
      <c r="C560">
        <v>3</v>
      </c>
      <c r="D560">
        <v>1</v>
      </c>
      <c r="E560">
        <v>2</v>
      </c>
      <c r="F560">
        <v>0</v>
      </c>
      <c r="G560">
        <v>0</v>
      </c>
    </row>
    <row r="561" spans="1:7" x14ac:dyDescent="0.3">
      <c r="A561" t="s">
        <v>333</v>
      </c>
      <c r="B561">
        <v>0</v>
      </c>
      <c r="C561">
        <v>0</v>
      </c>
      <c r="D561">
        <v>0</v>
      </c>
      <c r="E561">
        <v>0</v>
      </c>
      <c r="F561">
        <v>0</v>
      </c>
      <c r="G561">
        <v>0</v>
      </c>
    </row>
    <row r="562" spans="1:7" x14ac:dyDescent="0.3">
      <c r="A562" t="s">
        <v>44</v>
      </c>
      <c r="B562">
        <v>0</v>
      </c>
      <c r="C562">
        <v>0</v>
      </c>
      <c r="D562">
        <v>0</v>
      </c>
      <c r="E562">
        <v>0</v>
      </c>
      <c r="F562">
        <v>0</v>
      </c>
      <c r="G562">
        <v>0</v>
      </c>
    </row>
    <row r="563" spans="1:7" x14ac:dyDescent="0.3">
      <c r="A563" t="s">
        <v>334</v>
      </c>
      <c r="B563">
        <v>0</v>
      </c>
      <c r="C563">
        <v>0</v>
      </c>
      <c r="D563">
        <v>0</v>
      </c>
      <c r="E563">
        <v>0</v>
      </c>
      <c r="F563">
        <v>0</v>
      </c>
      <c r="G563">
        <v>0</v>
      </c>
    </row>
    <row r="564" spans="1:7" x14ac:dyDescent="0.3">
      <c r="A564" t="s">
        <v>335</v>
      </c>
      <c r="B564">
        <v>0</v>
      </c>
      <c r="C564">
        <v>0</v>
      </c>
      <c r="D564">
        <v>0</v>
      </c>
      <c r="E564">
        <v>0</v>
      </c>
      <c r="F564">
        <v>0</v>
      </c>
      <c r="G564">
        <v>0</v>
      </c>
    </row>
    <row r="565" spans="1:7" x14ac:dyDescent="0.3">
      <c r="A565" t="s">
        <v>166</v>
      </c>
      <c r="B565">
        <v>0</v>
      </c>
      <c r="C565">
        <v>0</v>
      </c>
      <c r="D565">
        <v>0</v>
      </c>
      <c r="E565">
        <v>1</v>
      </c>
      <c r="F565">
        <v>0</v>
      </c>
      <c r="G565">
        <v>0</v>
      </c>
    </row>
    <row r="566" spans="1:7" x14ac:dyDescent="0.3">
      <c r="A566" t="s">
        <v>336</v>
      </c>
      <c r="B566">
        <v>0</v>
      </c>
      <c r="C566">
        <v>0</v>
      </c>
      <c r="D566">
        <v>0</v>
      </c>
      <c r="E566">
        <v>0</v>
      </c>
      <c r="F566">
        <v>0</v>
      </c>
      <c r="G566">
        <v>0</v>
      </c>
    </row>
    <row r="567" spans="1:7" x14ac:dyDescent="0.3">
      <c r="A567" s="14" t="s">
        <v>327</v>
      </c>
    </row>
    <row r="568" spans="1:7" x14ac:dyDescent="0.3">
      <c r="A568" t="s">
        <v>39</v>
      </c>
      <c r="B568">
        <v>3</v>
      </c>
      <c r="C568">
        <v>13</v>
      </c>
      <c r="D568">
        <v>7</v>
      </c>
      <c r="E568">
        <v>10</v>
      </c>
      <c r="F568">
        <v>14</v>
      </c>
      <c r="G568">
        <v>9</v>
      </c>
    </row>
    <row r="569" spans="1:7" x14ac:dyDescent="0.3">
      <c r="A569" t="s">
        <v>40</v>
      </c>
      <c r="B569">
        <v>7</v>
      </c>
      <c r="C569">
        <v>16</v>
      </c>
      <c r="D569">
        <v>6</v>
      </c>
      <c r="E569">
        <v>7</v>
      </c>
      <c r="F569">
        <v>15</v>
      </c>
      <c r="G569">
        <v>7</v>
      </c>
    </row>
    <row r="570" spans="1:7" x14ac:dyDescent="0.3">
      <c r="A570" t="s">
        <v>41</v>
      </c>
      <c r="B570">
        <v>10</v>
      </c>
      <c r="C570">
        <v>12</v>
      </c>
      <c r="D570">
        <v>23</v>
      </c>
      <c r="E570">
        <v>14</v>
      </c>
      <c r="F570">
        <v>16</v>
      </c>
      <c r="G570">
        <v>21</v>
      </c>
    </row>
    <row r="571" spans="1:7" x14ac:dyDescent="0.3">
      <c r="A571" t="s">
        <v>42</v>
      </c>
      <c r="B571">
        <v>3</v>
      </c>
      <c r="C571">
        <v>1</v>
      </c>
      <c r="D571">
        <v>4</v>
      </c>
      <c r="E571">
        <v>1</v>
      </c>
      <c r="F571">
        <v>1</v>
      </c>
      <c r="G571">
        <v>2</v>
      </c>
    </row>
    <row r="572" spans="1:7" x14ac:dyDescent="0.3">
      <c r="A572" t="s">
        <v>43</v>
      </c>
      <c r="B572">
        <v>89</v>
      </c>
      <c r="C572">
        <v>117</v>
      </c>
      <c r="D572">
        <v>88</v>
      </c>
      <c r="E572">
        <v>107</v>
      </c>
      <c r="F572">
        <v>119</v>
      </c>
      <c r="G572">
        <v>113</v>
      </c>
    </row>
    <row r="573" spans="1:7" x14ac:dyDescent="0.3">
      <c r="A573" t="s">
        <v>333</v>
      </c>
      <c r="B573">
        <v>0</v>
      </c>
      <c r="C573">
        <v>0</v>
      </c>
      <c r="D573">
        <v>0</v>
      </c>
      <c r="E573">
        <v>0</v>
      </c>
      <c r="F573">
        <v>0</v>
      </c>
      <c r="G573">
        <v>1</v>
      </c>
    </row>
    <row r="574" spans="1:7" x14ac:dyDescent="0.3">
      <c r="A574" t="s">
        <v>44</v>
      </c>
      <c r="B574">
        <v>6</v>
      </c>
      <c r="C574">
        <v>6</v>
      </c>
      <c r="D574">
        <v>9</v>
      </c>
      <c r="E574">
        <v>14</v>
      </c>
      <c r="F574">
        <v>16</v>
      </c>
      <c r="G574">
        <v>21</v>
      </c>
    </row>
    <row r="575" spans="1:7" x14ac:dyDescent="0.3">
      <c r="A575" t="s">
        <v>334</v>
      </c>
      <c r="B575">
        <v>0</v>
      </c>
      <c r="C575">
        <v>0</v>
      </c>
      <c r="D575">
        <v>0</v>
      </c>
      <c r="E575">
        <v>0</v>
      </c>
      <c r="F575">
        <v>0</v>
      </c>
      <c r="G575">
        <v>0</v>
      </c>
    </row>
    <row r="576" spans="1:7" x14ac:dyDescent="0.3">
      <c r="A576" t="s">
        <v>335</v>
      </c>
      <c r="B576">
        <v>1</v>
      </c>
      <c r="C576">
        <v>0</v>
      </c>
      <c r="D576">
        <v>0</v>
      </c>
      <c r="E576">
        <v>0</v>
      </c>
      <c r="F576">
        <v>0</v>
      </c>
      <c r="G576">
        <v>0</v>
      </c>
    </row>
    <row r="577" spans="1:7" x14ac:dyDescent="0.3">
      <c r="A577" t="s">
        <v>166</v>
      </c>
      <c r="B577">
        <v>4</v>
      </c>
      <c r="C577">
        <v>1</v>
      </c>
      <c r="D577">
        <v>1</v>
      </c>
      <c r="E577">
        <v>1</v>
      </c>
      <c r="F577">
        <v>2</v>
      </c>
      <c r="G577">
        <v>3</v>
      </c>
    </row>
    <row r="578" spans="1:7" x14ac:dyDescent="0.3">
      <c r="A578" t="s">
        <v>336</v>
      </c>
      <c r="B578">
        <v>0</v>
      </c>
      <c r="C578">
        <v>0</v>
      </c>
      <c r="D578">
        <v>0</v>
      </c>
      <c r="E578">
        <v>0</v>
      </c>
      <c r="F578">
        <v>0</v>
      </c>
      <c r="G578">
        <v>0</v>
      </c>
    </row>
    <row r="580" spans="1:7" x14ac:dyDescent="0.3">
      <c r="A580" s="14" t="s">
        <v>434</v>
      </c>
    </row>
    <row r="581" spans="1:7" x14ac:dyDescent="0.3">
      <c r="A581" t="s">
        <v>49</v>
      </c>
      <c r="B581" t="s">
        <v>50</v>
      </c>
      <c r="C581" t="s">
        <v>51</v>
      </c>
      <c r="D581" t="s">
        <v>52</v>
      </c>
      <c r="E581" t="s">
        <v>53</v>
      </c>
      <c r="F581" t="s">
        <v>54</v>
      </c>
      <c r="G581" t="s">
        <v>113</v>
      </c>
    </row>
    <row r="582" spans="1:7" x14ac:dyDescent="0.3">
      <c r="A582" s="14" t="s">
        <v>38</v>
      </c>
    </row>
    <row r="583" spans="1:7" x14ac:dyDescent="0.3">
      <c r="A583" t="s">
        <v>336</v>
      </c>
      <c r="B583">
        <v>0</v>
      </c>
      <c r="C583">
        <v>0</v>
      </c>
      <c r="D583">
        <v>0</v>
      </c>
      <c r="E583">
        <v>0</v>
      </c>
      <c r="F583">
        <v>1</v>
      </c>
      <c r="G583">
        <v>3</v>
      </c>
    </row>
    <row r="584" spans="1:7" x14ac:dyDescent="0.3">
      <c r="A584" t="s">
        <v>354</v>
      </c>
      <c r="B584">
        <v>1</v>
      </c>
      <c r="C584">
        <v>3</v>
      </c>
      <c r="D584">
        <v>1</v>
      </c>
      <c r="E584">
        <v>2</v>
      </c>
      <c r="F584">
        <v>3</v>
      </c>
      <c r="G584">
        <v>1</v>
      </c>
    </row>
    <row r="585" spans="1:7" x14ac:dyDescent="0.3">
      <c r="A585" t="s">
        <v>355</v>
      </c>
      <c r="B585">
        <v>4</v>
      </c>
      <c r="C585">
        <v>7</v>
      </c>
      <c r="D585">
        <v>6</v>
      </c>
      <c r="E585">
        <v>4</v>
      </c>
      <c r="F585">
        <v>1</v>
      </c>
      <c r="G585">
        <v>3</v>
      </c>
    </row>
    <row r="586" spans="1:7" x14ac:dyDescent="0.3">
      <c r="A586" t="s">
        <v>356</v>
      </c>
      <c r="B586">
        <v>9</v>
      </c>
      <c r="C586">
        <v>22</v>
      </c>
      <c r="D586">
        <v>15</v>
      </c>
      <c r="E586">
        <v>17</v>
      </c>
      <c r="F586">
        <v>16</v>
      </c>
      <c r="G586">
        <v>12</v>
      </c>
    </row>
    <row r="587" spans="1:7" x14ac:dyDescent="0.3">
      <c r="A587" t="s">
        <v>357</v>
      </c>
      <c r="B587">
        <v>14</v>
      </c>
      <c r="C587">
        <v>32</v>
      </c>
      <c r="D587">
        <v>22</v>
      </c>
      <c r="E587">
        <v>23</v>
      </c>
      <c r="F587">
        <v>20</v>
      </c>
      <c r="G587">
        <v>16</v>
      </c>
    </row>
    <row r="588" spans="1:7" x14ac:dyDescent="0.3">
      <c r="A588" t="s">
        <v>358</v>
      </c>
      <c r="B588">
        <v>5</v>
      </c>
      <c r="C588">
        <v>10</v>
      </c>
      <c r="D588">
        <v>7</v>
      </c>
      <c r="E588">
        <v>6</v>
      </c>
      <c r="F588">
        <v>4</v>
      </c>
      <c r="G588">
        <v>4</v>
      </c>
    </row>
    <row r="589" spans="1:7" x14ac:dyDescent="0.3">
      <c r="A589" t="s">
        <v>359</v>
      </c>
      <c r="B589">
        <v>120</v>
      </c>
      <c r="C589">
        <v>154</v>
      </c>
      <c r="D589">
        <v>132</v>
      </c>
      <c r="E589">
        <v>146</v>
      </c>
      <c r="F589">
        <v>169</v>
      </c>
      <c r="G589">
        <v>168</v>
      </c>
    </row>
    <row r="590" spans="1:7" x14ac:dyDescent="0.3">
      <c r="A590" s="14" t="s">
        <v>326</v>
      </c>
    </row>
    <row r="591" spans="1:7" x14ac:dyDescent="0.3">
      <c r="A591" t="s">
        <v>336</v>
      </c>
      <c r="B591">
        <v>0</v>
      </c>
      <c r="C591">
        <v>0</v>
      </c>
      <c r="D591">
        <v>0</v>
      </c>
      <c r="E591">
        <v>0</v>
      </c>
      <c r="F591">
        <v>0</v>
      </c>
      <c r="G591">
        <v>0</v>
      </c>
    </row>
    <row r="592" spans="1:7" x14ac:dyDescent="0.3">
      <c r="A592" t="s">
        <v>354</v>
      </c>
      <c r="B592">
        <v>1</v>
      </c>
      <c r="C592">
        <v>0</v>
      </c>
      <c r="D592">
        <v>0</v>
      </c>
      <c r="E592">
        <v>0</v>
      </c>
      <c r="F592">
        <v>0</v>
      </c>
      <c r="G592">
        <v>0</v>
      </c>
    </row>
    <row r="593" spans="1:7" x14ac:dyDescent="0.3">
      <c r="A593" t="s">
        <v>355</v>
      </c>
      <c r="B593">
        <v>1</v>
      </c>
      <c r="C593">
        <v>2</v>
      </c>
      <c r="D593">
        <v>3</v>
      </c>
      <c r="E593">
        <v>0</v>
      </c>
      <c r="F593">
        <v>1</v>
      </c>
      <c r="G593">
        <v>0</v>
      </c>
    </row>
    <row r="594" spans="1:7" x14ac:dyDescent="0.3">
      <c r="A594" t="s">
        <v>356</v>
      </c>
      <c r="B594">
        <v>0</v>
      </c>
      <c r="C594">
        <v>1</v>
      </c>
      <c r="D594">
        <v>0</v>
      </c>
      <c r="E594">
        <v>2</v>
      </c>
      <c r="F594">
        <v>0</v>
      </c>
      <c r="G594">
        <v>0</v>
      </c>
    </row>
    <row r="595" spans="1:7" x14ac:dyDescent="0.3">
      <c r="A595" t="s">
        <v>357</v>
      </c>
      <c r="B595">
        <v>2</v>
      </c>
      <c r="C595">
        <v>3</v>
      </c>
      <c r="D595">
        <v>3</v>
      </c>
      <c r="E595">
        <v>2</v>
      </c>
      <c r="F595">
        <v>1</v>
      </c>
      <c r="G595">
        <v>0</v>
      </c>
    </row>
    <row r="596" spans="1:7" x14ac:dyDescent="0.3">
      <c r="A596" t="s">
        <v>358</v>
      </c>
      <c r="B596">
        <v>2</v>
      </c>
      <c r="C596">
        <v>2</v>
      </c>
      <c r="D596">
        <v>3</v>
      </c>
      <c r="E596">
        <v>0</v>
      </c>
      <c r="F596">
        <v>1</v>
      </c>
      <c r="G596">
        <v>0</v>
      </c>
    </row>
    <row r="597" spans="1:7" x14ac:dyDescent="0.3">
      <c r="A597" t="s">
        <v>360</v>
      </c>
      <c r="B597">
        <v>7</v>
      </c>
      <c r="C597">
        <v>10</v>
      </c>
      <c r="D597">
        <v>5</v>
      </c>
      <c r="E597">
        <v>7</v>
      </c>
      <c r="F597">
        <v>1</v>
      </c>
      <c r="G597">
        <v>3</v>
      </c>
    </row>
    <row r="598" spans="1:7" x14ac:dyDescent="0.3">
      <c r="A598" s="14" t="s">
        <v>327</v>
      </c>
    </row>
    <row r="599" spans="1:7" x14ac:dyDescent="0.3">
      <c r="A599" t="s">
        <v>336</v>
      </c>
      <c r="B599">
        <v>0</v>
      </c>
      <c r="C599">
        <v>0</v>
      </c>
      <c r="D599">
        <v>0</v>
      </c>
      <c r="E599">
        <v>0</v>
      </c>
      <c r="F599">
        <v>1</v>
      </c>
      <c r="G599">
        <v>4</v>
      </c>
    </row>
    <row r="600" spans="1:7" x14ac:dyDescent="0.3">
      <c r="A600" t="s">
        <v>354</v>
      </c>
      <c r="B600">
        <v>0</v>
      </c>
      <c r="C600">
        <v>3</v>
      </c>
      <c r="D600">
        <v>1</v>
      </c>
      <c r="E600">
        <v>2</v>
      </c>
      <c r="F600">
        <v>3</v>
      </c>
      <c r="G600">
        <v>1</v>
      </c>
    </row>
    <row r="601" spans="1:7" x14ac:dyDescent="0.3">
      <c r="A601" t="s">
        <v>355</v>
      </c>
      <c r="B601">
        <v>3</v>
      </c>
      <c r="C601">
        <v>5</v>
      </c>
      <c r="D601">
        <v>3</v>
      </c>
      <c r="E601">
        <v>3</v>
      </c>
      <c r="F601">
        <v>0</v>
      </c>
      <c r="G601">
        <v>2</v>
      </c>
    </row>
    <row r="602" spans="1:7" x14ac:dyDescent="0.3">
      <c r="A602" t="s">
        <v>356</v>
      </c>
      <c r="B602">
        <v>9</v>
      </c>
      <c r="C602">
        <v>20</v>
      </c>
      <c r="D602">
        <v>14</v>
      </c>
      <c r="E602">
        <v>15</v>
      </c>
      <c r="F602">
        <v>16</v>
      </c>
      <c r="G602">
        <v>12</v>
      </c>
    </row>
    <row r="603" spans="1:7" x14ac:dyDescent="0.3">
      <c r="A603" t="s">
        <v>357</v>
      </c>
      <c r="B603">
        <v>12</v>
      </c>
      <c r="C603">
        <v>28</v>
      </c>
      <c r="D603">
        <v>18</v>
      </c>
      <c r="E603">
        <v>20</v>
      </c>
      <c r="F603">
        <v>19</v>
      </c>
      <c r="G603">
        <v>15</v>
      </c>
    </row>
    <row r="604" spans="1:7" x14ac:dyDescent="0.3">
      <c r="A604" t="s">
        <v>358</v>
      </c>
      <c r="B604">
        <v>3</v>
      </c>
      <c r="C604">
        <v>8</v>
      </c>
      <c r="D604">
        <v>4</v>
      </c>
      <c r="E604">
        <v>5</v>
      </c>
      <c r="F604">
        <v>3</v>
      </c>
      <c r="G604">
        <v>3</v>
      </c>
    </row>
    <row r="605" spans="1:7" x14ac:dyDescent="0.3">
      <c r="A605" t="s">
        <v>360</v>
      </c>
      <c r="B605">
        <v>111</v>
      </c>
      <c r="C605">
        <v>138</v>
      </c>
      <c r="D605">
        <v>120</v>
      </c>
      <c r="E605">
        <v>134</v>
      </c>
      <c r="F605">
        <v>163</v>
      </c>
      <c r="G605">
        <v>158</v>
      </c>
    </row>
    <row r="607" spans="1:7" x14ac:dyDescent="0.3">
      <c r="A607" s="14" t="s">
        <v>435</v>
      </c>
    </row>
    <row r="608" spans="1:7" x14ac:dyDescent="0.3">
      <c r="A608" t="s">
        <v>49</v>
      </c>
      <c r="B608" t="s">
        <v>50</v>
      </c>
      <c r="C608" t="s">
        <v>51</v>
      </c>
      <c r="D608" t="s">
        <v>52</v>
      </c>
      <c r="E608" t="s">
        <v>53</v>
      </c>
      <c r="F608" t="s">
        <v>54</v>
      </c>
      <c r="G608" t="s">
        <v>113</v>
      </c>
    </row>
    <row r="609" spans="1:7" x14ac:dyDescent="0.3">
      <c r="A609" s="14" t="s">
        <v>38</v>
      </c>
    </row>
    <row r="610" spans="1:7" x14ac:dyDescent="0.3">
      <c r="A610" t="s">
        <v>119</v>
      </c>
      <c r="B610">
        <v>114</v>
      </c>
      <c r="C610">
        <v>139</v>
      </c>
      <c r="D610">
        <v>102</v>
      </c>
      <c r="E610">
        <v>126</v>
      </c>
      <c r="F610">
        <v>143</v>
      </c>
      <c r="G610">
        <v>138</v>
      </c>
    </row>
    <row r="611" spans="1:7" x14ac:dyDescent="0.3">
      <c r="A611" t="s">
        <v>120</v>
      </c>
      <c r="B611">
        <v>9</v>
      </c>
      <c r="C611">
        <v>18</v>
      </c>
      <c r="D611">
        <v>13</v>
      </c>
      <c r="E611">
        <v>9</v>
      </c>
      <c r="F611">
        <v>18</v>
      </c>
      <c r="G611">
        <v>16</v>
      </c>
    </row>
    <row r="612" spans="1:7" x14ac:dyDescent="0.3">
      <c r="A612" t="s">
        <v>121</v>
      </c>
      <c r="B612">
        <v>7</v>
      </c>
      <c r="C612">
        <v>10</v>
      </c>
      <c r="D612">
        <v>8</v>
      </c>
      <c r="E612">
        <v>9</v>
      </c>
      <c r="F612">
        <v>5</v>
      </c>
      <c r="G612">
        <v>17</v>
      </c>
    </row>
    <row r="613" spans="1:7" x14ac:dyDescent="0.3">
      <c r="A613" t="s">
        <v>362</v>
      </c>
      <c r="B613">
        <v>4</v>
      </c>
      <c r="C613">
        <v>19</v>
      </c>
      <c r="D613">
        <v>31</v>
      </c>
      <c r="E613">
        <v>25</v>
      </c>
      <c r="F613">
        <v>24</v>
      </c>
      <c r="G613">
        <v>16</v>
      </c>
    </row>
    <row r="614" spans="1:7" x14ac:dyDescent="0.3">
      <c r="A614" s="14" t="s">
        <v>326</v>
      </c>
    </row>
    <row r="615" spans="1:7" x14ac:dyDescent="0.3">
      <c r="A615" t="s">
        <v>119</v>
      </c>
      <c r="B615">
        <v>9</v>
      </c>
      <c r="C615">
        <v>12</v>
      </c>
      <c r="D615">
        <v>6</v>
      </c>
      <c r="E615">
        <v>8</v>
      </c>
      <c r="F615">
        <v>2</v>
      </c>
      <c r="G615">
        <v>3</v>
      </c>
    </row>
    <row r="616" spans="1:7" x14ac:dyDescent="0.3">
      <c r="A616" t="s">
        <v>120</v>
      </c>
      <c r="B616">
        <v>0</v>
      </c>
      <c r="C616">
        <v>0</v>
      </c>
      <c r="D616">
        <v>1</v>
      </c>
      <c r="E616">
        <v>0</v>
      </c>
      <c r="F616">
        <v>0</v>
      </c>
      <c r="G616">
        <v>0</v>
      </c>
    </row>
    <row r="617" spans="1:7" x14ac:dyDescent="0.3">
      <c r="A617" t="s">
        <v>121</v>
      </c>
      <c r="B617">
        <v>0</v>
      </c>
      <c r="C617">
        <v>0</v>
      </c>
      <c r="D617">
        <v>0</v>
      </c>
      <c r="E617">
        <v>0</v>
      </c>
      <c r="F617">
        <v>0</v>
      </c>
      <c r="G617">
        <v>0</v>
      </c>
    </row>
    <row r="618" spans="1:7" x14ac:dyDescent="0.3">
      <c r="A618" t="s">
        <v>362</v>
      </c>
      <c r="B618">
        <v>0</v>
      </c>
      <c r="C618">
        <v>1</v>
      </c>
      <c r="D618">
        <v>1</v>
      </c>
      <c r="E618">
        <v>1</v>
      </c>
      <c r="F618">
        <v>0</v>
      </c>
      <c r="G618">
        <v>0</v>
      </c>
    </row>
    <row r="619" spans="1:7" x14ac:dyDescent="0.3">
      <c r="A619" s="14" t="s">
        <v>327</v>
      </c>
    </row>
    <row r="620" spans="1:7" x14ac:dyDescent="0.3">
      <c r="A620" t="s">
        <v>119</v>
      </c>
      <c r="B620">
        <v>106</v>
      </c>
      <c r="C620">
        <v>129</v>
      </c>
      <c r="D620">
        <v>97</v>
      </c>
      <c r="E620">
        <v>119</v>
      </c>
      <c r="F620">
        <v>142</v>
      </c>
      <c r="G620">
        <v>140</v>
      </c>
    </row>
    <row r="621" spans="1:7" x14ac:dyDescent="0.3">
      <c r="A621" t="s">
        <v>120</v>
      </c>
      <c r="B621">
        <v>9</v>
      </c>
      <c r="C621">
        <v>18</v>
      </c>
      <c r="D621">
        <v>12</v>
      </c>
      <c r="E621">
        <v>9</v>
      </c>
      <c r="F621">
        <v>18</v>
      </c>
      <c r="G621">
        <v>16</v>
      </c>
    </row>
    <row r="622" spans="1:7" x14ac:dyDescent="0.3">
      <c r="A622" t="s">
        <v>121</v>
      </c>
      <c r="B622">
        <v>4</v>
      </c>
      <c r="C622">
        <v>2</v>
      </c>
      <c r="D622">
        <v>1</v>
      </c>
      <c r="E622">
        <v>2</v>
      </c>
      <c r="F622">
        <v>0</v>
      </c>
      <c r="G622">
        <v>4</v>
      </c>
    </row>
    <row r="623" spans="1:7" x14ac:dyDescent="0.3">
      <c r="A623" t="s">
        <v>362</v>
      </c>
      <c r="B623">
        <v>4</v>
      </c>
      <c r="C623">
        <v>17</v>
      </c>
      <c r="D623">
        <v>28</v>
      </c>
      <c r="E623">
        <v>24</v>
      </c>
      <c r="F623">
        <v>23</v>
      </c>
      <c r="G623">
        <v>17</v>
      </c>
    </row>
    <row r="625" spans="1:8" x14ac:dyDescent="0.3">
      <c r="A625" s="14" t="s">
        <v>436</v>
      </c>
    </row>
    <row r="626" spans="1:8" x14ac:dyDescent="0.3">
      <c r="A626" s="67" t="s">
        <v>49</v>
      </c>
      <c r="B626" s="10" t="s">
        <v>50</v>
      </c>
      <c r="C626" s="10" t="s">
        <v>51</v>
      </c>
      <c r="D626" s="10" t="s">
        <v>52</v>
      </c>
      <c r="E626" s="10" t="s">
        <v>53</v>
      </c>
      <c r="F626" s="10" t="s">
        <v>54</v>
      </c>
      <c r="G626" s="10" t="s">
        <v>113</v>
      </c>
      <c r="H626" s="10"/>
    </row>
    <row r="627" spans="1:8" x14ac:dyDescent="0.3">
      <c r="A627" s="14" t="s">
        <v>38</v>
      </c>
      <c r="H627" s="10"/>
    </row>
    <row r="628" spans="1:8" x14ac:dyDescent="0.3">
      <c r="A628" t="s">
        <v>32</v>
      </c>
      <c r="B628">
        <v>29</v>
      </c>
      <c r="C628">
        <v>32</v>
      </c>
      <c r="D628">
        <v>39</v>
      </c>
      <c r="E628">
        <v>32</v>
      </c>
      <c r="F628">
        <v>57</v>
      </c>
      <c r="G628">
        <v>49</v>
      </c>
      <c r="H628" s="69"/>
    </row>
    <row r="629" spans="1:8" x14ac:dyDescent="0.3">
      <c r="A629" t="s">
        <v>364</v>
      </c>
      <c r="B629">
        <v>77</v>
      </c>
      <c r="C629">
        <v>90</v>
      </c>
      <c r="D629">
        <v>75</v>
      </c>
      <c r="E629">
        <v>86</v>
      </c>
      <c r="F629">
        <v>81</v>
      </c>
      <c r="G629">
        <v>96</v>
      </c>
      <c r="H629" s="69"/>
    </row>
    <row r="630" spans="1:8" x14ac:dyDescent="0.3">
      <c r="A630" t="s">
        <v>34</v>
      </c>
      <c r="B630">
        <v>27</v>
      </c>
      <c r="C630">
        <v>55</v>
      </c>
      <c r="D630">
        <v>34</v>
      </c>
      <c r="E630">
        <v>48</v>
      </c>
      <c r="F630">
        <v>44</v>
      </c>
      <c r="G630">
        <v>30</v>
      </c>
      <c r="H630" s="69"/>
    </row>
    <row r="631" spans="1:8" x14ac:dyDescent="0.3">
      <c r="A631" t="s">
        <v>365</v>
      </c>
      <c r="B631">
        <v>1</v>
      </c>
      <c r="C631">
        <v>9</v>
      </c>
      <c r="D631">
        <v>6</v>
      </c>
      <c r="E631">
        <v>3</v>
      </c>
      <c r="F631">
        <v>8</v>
      </c>
      <c r="G631">
        <v>12</v>
      </c>
      <c r="H631" s="69"/>
    </row>
    <row r="632" spans="1:8" x14ac:dyDescent="0.3">
      <c r="A632" s="14" t="s">
        <v>326</v>
      </c>
      <c r="H632" s="69"/>
    </row>
    <row r="633" spans="1:8" x14ac:dyDescent="0.3">
      <c r="A633" t="s">
        <v>32</v>
      </c>
      <c r="B633">
        <v>2</v>
      </c>
      <c r="C633">
        <v>2</v>
      </c>
      <c r="D633">
        <v>2</v>
      </c>
      <c r="E633">
        <v>1</v>
      </c>
      <c r="F633">
        <v>0</v>
      </c>
      <c r="G633">
        <v>1</v>
      </c>
      <c r="H633" s="69"/>
    </row>
    <row r="634" spans="1:8" x14ac:dyDescent="0.3">
      <c r="A634" t="s">
        <v>364</v>
      </c>
      <c r="B634">
        <v>6</v>
      </c>
      <c r="C634">
        <v>5</v>
      </c>
      <c r="D634">
        <v>4</v>
      </c>
      <c r="E634">
        <v>5</v>
      </c>
      <c r="F634">
        <v>1</v>
      </c>
      <c r="G634">
        <v>1</v>
      </c>
      <c r="H634" s="69"/>
    </row>
    <row r="635" spans="1:8" x14ac:dyDescent="0.3">
      <c r="A635" t="s">
        <v>34</v>
      </c>
      <c r="B635">
        <v>1</v>
      </c>
      <c r="C635">
        <v>4</v>
      </c>
      <c r="D635">
        <v>1</v>
      </c>
      <c r="E635">
        <v>2</v>
      </c>
      <c r="F635">
        <v>1</v>
      </c>
      <c r="G635">
        <v>1</v>
      </c>
      <c r="H635" s="69"/>
    </row>
    <row r="636" spans="1:8" x14ac:dyDescent="0.3">
      <c r="A636" t="s">
        <v>365</v>
      </c>
      <c r="B636">
        <v>0</v>
      </c>
      <c r="C636">
        <v>2</v>
      </c>
      <c r="D636">
        <v>1</v>
      </c>
      <c r="E636">
        <v>1</v>
      </c>
      <c r="F636">
        <v>0</v>
      </c>
      <c r="G636">
        <v>0</v>
      </c>
      <c r="H636" s="69"/>
    </row>
    <row r="637" spans="1:8" x14ac:dyDescent="0.3">
      <c r="A637" s="14" t="s">
        <v>327</v>
      </c>
      <c r="H637" s="69"/>
    </row>
    <row r="638" spans="1:8" x14ac:dyDescent="0.3">
      <c r="A638" t="s">
        <v>32</v>
      </c>
      <c r="B638">
        <v>26</v>
      </c>
      <c r="C638">
        <v>29</v>
      </c>
      <c r="D638">
        <v>35</v>
      </c>
      <c r="E638">
        <v>31</v>
      </c>
      <c r="F638">
        <v>54</v>
      </c>
      <c r="G638">
        <v>44</v>
      </c>
      <c r="H638" s="10"/>
    </row>
    <row r="639" spans="1:8" x14ac:dyDescent="0.3">
      <c r="A639" t="s">
        <v>364</v>
      </c>
      <c r="B639">
        <v>70</v>
      </c>
      <c r="C639">
        <v>83</v>
      </c>
      <c r="D639">
        <v>67</v>
      </c>
      <c r="E639">
        <v>78</v>
      </c>
      <c r="F639">
        <v>80</v>
      </c>
      <c r="G639">
        <v>91</v>
      </c>
      <c r="H639" s="10"/>
    </row>
    <row r="640" spans="1:8" x14ac:dyDescent="0.3">
      <c r="A640" t="s">
        <v>34</v>
      </c>
      <c r="B640">
        <v>26</v>
      </c>
      <c r="C640">
        <v>47</v>
      </c>
      <c r="D640">
        <v>31</v>
      </c>
      <c r="E640">
        <v>43</v>
      </c>
      <c r="F640">
        <v>41</v>
      </c>
      <c r="G640">
        <v>30</v>
      </c>
      <c r="H640" s="10"/>
    </row>
    <row r="641" spans="1:8" x14ac:dyDescent="0.3">
      <c r="A641" t="s">
        <v>365</v>
      </c>
      <c r="B641">
        <v>1</v>
      </c>
      <c r="C641">
        <v>7</v>
      </c>
      <c r="D641">
        <v>5</v>
      </c>
      <c r="E641">
        <v>2</v>
      </c>
      <c r="F641">
        <v>8</v>
      </c>
      <c r="G641">
        <v>12</v>
      </c>
      <c r="H641" s="10"/>
    </row>
    <row r="642" spans="1:8" x14ac:dyDescent="0.3">
      <c r="A642" s="10"/>
      <c r="B642" s="69"/>
      <c r="C642" s="69"/>
      <c r="D642" s="69"/>
      <c r="E642" s="69"/>
      <c r="F642" s="69"/>
      <c r="G642" s="69"/>
      <c r="H642" s="69"/>
    </row>
    <row r="643" spans="1:8" x14ac:dyDescent="0.3">
      <c r="A643" s="14" t="s">
        <v>437</v>
      </c>
      <c r="B643" s="69"/>
      <c r="C643" s="69"/>
      <c r="D643" s="69"/>
      <c r="E643" s="69"/>
      <c r="F643" s="69"/>
      <c r="G643" s="69"/>
      <c r="H643" s="69"/>
    </row>
    <row r="644" spans="1:8" x14ac:dyDescent="0.3">
      <c r="A644" s="67" t="s">
        <v>49</v>
      </c>
      <c r="B644" s="69" t="s">
        <v>50</v>
      </c>
      <c r="C644" s="69" t="s">
        <v>51</v>
      </c>
      <c r="D644" s="69" t="s">
        <v>52</v>
      </c>
      <c r="E644" s="69" t="s">
        <v>53</v>
      </c>
      <c r="F644" s="69" t="s">
        <v>54</v>
      </c>
      <c r="G644" s="69" t="s">
        <v>113</v>
      </c>
      <c r="H644" s="10"/>
    </row>
    <row r="645" spans="1:8" x14ac:dyDescent="0.3">
      <c r="A645" s="14" t="s">
        <v>38</v>
      </c>
      <c r="H645" s="10"/>
    </row>
    <row r="646" spans="1:8" x14ac:dyDescent="0.3">
      <c r="A646" t="s">
        <v>367</v>
      </c>
      <c r="B646">
        <v>20</v>
      </c>
      <c r="C646">
        <v>28</v>
      </c>
      <c r="D646">
        <v>25</v>
      </c>
      <c r="E646">
        <v>27</v>
      </c>
      <c r="F646">
        <v>37</v>
      </c>
      <c r="G646">
        <v>32</v>
      </c>
      <c r="H646" s="10"/>
    </row>
    <row r="647" spans="1:8" x14ac:dyDescent="0.3">
      <c r="A647" t="s">
        <v>368</v>
      </c>
      <c r="B647">
        <v>16</v>
      </c>
      <c r="C647">
        <v>25</v>
      </c>
      <c r="D647">
        <v>18</v>
      </c>
      <c r="E647">
        <v>25</v>
      </c>
      <c r="F647">
        <v>27</v>
      </c>
      <c r="G647">
        <v>29</v>
      </c>
      <c r="H647" s="10"/>
    </row>
    <row r="648" spans="1:8" x14ac:dyDescent="0.3">
      <c r="A648" t="s">
        <v>369</v>
      </c>
      <c r="B648">
        <v>21</v>
      </c>
      <c r="C648">
        <v>30</v>
      </c>
      <c r="D648">
        <v>18</v>
      </c>
      <c r="E648">
        <v>31</v>
      </c>
      <c r="F648">
        <v>35</v>
      </c>
      <c r="G648">
        <v>27</v>
      </c>
      <c r="H648" s="10"/>
    </row>
    <row r="649" spans="1:8" x14ac:dyDescent="0.3">
      <c r="A649" t="s">
        <v>370</v>
      </c>
      <c r="B649">
        <v>23</v>
      </c>
      <c r="C649">
        <v>27</v>
      </c>
      <c r="D649">
        <v>26</v>
      </c>
      <c r="E649">
        <v>22</v>
      </c>
      <c r="F649">
        <v>19</v>
      </c>
      <c r="G649">
        <v>27</v>
      </c>
      <c r="H649" s="10"/>
    </row>
    <row r="650" spans="1:8" x14ac:dyDescent="0.3">
      <c r="A650" t="s">
        <v>371</v>
      </c>
      <c r="B650">
        <v>25</v>
      </c>
      <c r="C650">
        <v>25</v>
      </c>
      <c r="D650">
        <v>30</v>
      </c>
      <c r="E650">
        <v>20</v>
      </c>
      <c r="F650">
        <v>28</v>
      </c>
      <c r="G650">
        <v>29</v>
      </c>
      <c r="H650" s="10"/>
    </row>
    <row r="651" spans="1:8" x14ac:dyDescent="0.3">
      <c r="A651" t="s">
        <v>372</v>
      </c>
      <c r="B651">
        <v>15</v>
      </c>
      <c r="C651">
        <v>27</v>
      </c>
      <c r="D651">
        <v>22</v>
      </c>
      <c r="E651">
        <v>21</v>
      </c>
      <c r="F651">
        <v>27</v>
      </c>
      <c r="G651">
        <v>17</v>
      </c>
      <c r="H651" s="10"/>
    </row>
    <row r="652" spans="1:8" x14ac:dyDescent="0.3">
      <c r="A652" t="s">
        <v>373</v>
      </c>
      <c r="B652">
        <v>14</v>
      </c>
      <c r="C652">
        <v>24</v>
      </c>
      <c r="D652">
        <v>15</v>
      </c>
      <c r="E652">
        <v>23</v>
      </c>
      <c r="F652">
        <v>17</v>
      </c>
      <c r="G652">
        <v>26</v>
      </c>
      <c r="H652" s="10"/>
    </row>
    <row r="653" spans="1:8" x14ac:dyDescent="0.3">
      <c r="A653" t="s">
        <v>374</v>
      </c>
      <c r="B653" s="3">
        <v>40.298507462686565</v>
      </c>
      <c r="C653" s="3">
        <v>40.86021505376344</v>
      </c>
      <c r="D653" s="3">
        <v>43.506493506493506</v>
      </c>
      <c r="E653" s="3">
        <v>37.869822485207102</v>
      </c>
      <c r="F653" s="3">
        <v>37.894736842105267</v>
      </c>
      <c r="G653" s="3">
        <v>38.502673796791441</v>
      </c>
      <c r="H653" s="10"/>
    </row>
    <row r="654" spans="1:8" s="14" customFormat="1" x14ac:dyDescent="0.3">
      <c r="A654" s="14" t="s">
        <v>326</v>
      </c>
      <c r="H654" s="72"/>
    </row>
    <row r="655" spans="1:8" x14ac:dyDescent="0.3">
      <c r="A655" t="s">
        <v>367</v>
      </c>
      <c r="B655">
        <v>0</v>
      </c>
      <c r="C655">
        <v>1</v>
      </c>
      <c r="D655">
        <v>1</v>
      </c>
      <c r="E655">
        <v>1</v>
      </c>
      <c r="F655">
        <v>1</v>
      </c>
      <c r="G655">
        <v>1</v>
      </c>
      <c r="H655" s="10"/>
    </row>
    <row r="656" spans="1:8" x14ac:dyDescent="0.3">
      <c r="A656" t="s">
        <v>368</v>
      </c>
      <c r="B656">
        <v>2</v>
      </c>
      <c r="C656">
        <v>2</v>
      </c>
      <c r="D656">
        <v>0</v>
      </c>
      <c r="E656">
        <v>0</v>
      </c>
      <c r="F656">
        <v>0</v>
      </c>
      <c r="G656">
        <v>0</v>
      </c>
      <c r="H656" s="10"/>
    </row>
    <row r="657" spans="1:8" x14ac:dyDescent="0.3">
      <c r="A657" t="s">
        <v>369</v>
      </c>
      <c r="B657">
        <v>0</v>
      </c>
      <c r="C657">
        <v>0</v>
      </c>
      <c r="D657">
        <v>0</v>
      </c>
      <c r="E657">
        <v>2</v>
      </c>
      <c r="F657">
        <v>0</v>
      </c>
      <c r="G657">
        <v>0</v>
      </c>
      <c r="H657" s="10"/>
    </row>
    <row r="658" spans="1:8" x14ac:dyDescent="0.3">
      <c r="A658" t="s">
        <v>370</v>
      </c>
      <c r="B658">
        <v>2</v>
      </c>
      <c r="C658">
        <v>1</v>
      </c>
      <c r="D658">
        <v>1</v>
      </c>
      <c r="E658">
        <v>1</v>
      </c>
      <c r="F658">
        <v>0</v>
      </c>
      <c r="G658">
        <v>1</v>
      </c>
      <c r="H658" s="10"/>
    </row>
    <row r="659" spans="1:8" x14ac:dyDescent="0.3">
      <c r="A659" t="s">
        <v>371</v>
      </c>
      <c r="B659">
        <v>2</v>
      </c>
      <c r="C659">
        <v>3</v>
      </c>
      <c r="D659">
        <v>1</v>
      </c>
      <c r="E659">
        <v>1</v>
      </c>
      <c r="F659">
        <v>0</v>
      </c>
      <c r="G659">
        <v>1</v>
      </c>
      <c r="H659" s="10"/>
    </row>
    <row r="660" spans="1:8" x14ac:dyDescent="0.3">
      <c r="A660" t="s">
        <v>372</v>
      </c>
      <c r="B660">
        <v>2</v>
      </c>
      <c r="C660">
        <v>3</v>
      </c>
      <c r="D660">
        <v>4</v>
      </c>
      <c r="E660">
        <v>1</v>
      </c>
      <c r="F660">
        <v>1</v>
      </c>
      <c r="G660">
        <v>0</v>
      </c>
      <c r="H660" s="10"/>
    </row>
    <row r="661" spans="1:8" x14ac:dyDescent="0.3">
      <c r="A661" t="s">
        <v>373</v>
      </c>
      <c r="B661">
        <v>1</v>
      </c>
      <c r="C661">
        <v>3</v>
      </c>
      <c r="D661">
        <v>1</v>
      </c>
      <c r="E661">
        <v>3</v>
      </c>
      <c r="F661">
        <v>0</v>
      </c>
      <c r="G661">
        <v>0</v>
      </c>
      <c r="H661" s="10"/>
    </row>
    <row r="662" spans="1:8" x14ac:dyDescent="0.3">
      <c r="A662" t="s">
        <v>374</v>
      </c>
      <c r="B662" s="3">
        <v>55.555555555555557</v>
      </c>
      <c r="C662" s="3">
        <v>69.230769230769226</v>
      </c>
      <c r="D662" s="3">
        <v>75</v>
      </c>
      <c r="E662" s="3">
        <v>55.555555555555557</v>
      </c>
      <c r="F662" s="3">
        <v>50</v>
      </c>
      <c r="G662" s="3">
        <v>33.333333333333329</v>
      </c>
      <c r="H662" s="73"/>
    </row>
    <row r="663" spans="1:8" s="14" customFormat="1" x14ac:dyDescent="0.3">
      <c r="A663" s="14" t="s">
        <v>327</v>
      </c>
      <c r="H663" s="72"/>
    </row>
    <row r="664" spans="1:8" x14ac:dyDescent="0.3">
      <c r="A664" t="s">
        <v>367</v>
      </c>
      <c r="B664">
        <v>19</v>
      </c>
      <c r="C664">
        <v>25</v>
      </c>
      <c r="D664">
        <v>24</v>
      </c>
      <c r="E664">
        <v>26</v>
      </c>
      <c r="F664">
        <v>35</v>
      </c>
      <c r="G664">
        <v>27</v>
      </c>
      <c r="H664" s="10"/>
    </row>
    <row r="665" spans="1:8" x14ac:dyDescent="0.3">
      <c r="A665" t="s">
        <v>368</v>
      </c>
      <c r="B665">
        <v>14</v>
      </c>
      <c r="C665">
        <v>23</v>
      </c>
      <c r="D665">
        <v>18</v>
      </c>
      <c r="E665">
        <v>22</v>
      </c>
      <c r="F665">
        <v>27</v>
      </c>
      <c r="G665">
        <v>28</v>
      </c>
      <c r="H665" s="10"/>
    </row>
    <row r="666" spans="1:8" x14ac:dyDescent="0.3">
      <c r="A666" t="s">
        <v>369</v>
      </c>
      <c r="B666">
        <v>21</v>
      </c>
      <c r="C666">
        <v>30</v>
      </c>
      <c r="D666">
        <v>17</v>
      </c>
      <c r="E666">
        <v>28</v>
      </c>
      <c r="F666">
        <v>33</v>
      </c>
      <c r="G666">
        <v>27</v>
      </c>
      <c r="H666" s="10"/>
    </row>
    <row r="667" spans="1:8" x14ac:dyDescent="0.3">
      <c r="A667" t="s">
        <v>370</v>
      </c>
      <c r="B667">
        <v>21</v>
      </c>
      <c r="C667">
        <v>27</v>
      </c>
      <c r="D667">
        <v>23</v>
      </c>
      <c r="E667">
        <v>21</v>
      </c>
      <c r="F667">
        <v>19</v>
      </c>
      <c r="G667">
        <v>27</v>
      </c>
      <c r="H667" s="10"/>
    </row>
    <row r="668" spans="1:8" x14ac:dyDescent="0.3">
      <c r="A668" t="s">
        <v>371</v>
      </c>
      <c r="B668">
        <v>22</v>
      </c>
      <c r="C668">
        <v>19</v>
      </c>
      <c r="D668">
        <v>30</v>
      </c>
      <c r="E668">
        <v>19</v>
      </c>
      <c r="F668">
        <v>28</v>
      </c>
      <c r="G668">
        <v>29</v>
      </c>
      <c r="H668" s="10"/>
    </row>
    <row r="669" spans="1:8" x14ac:dyDescent="0.3">
      <c r="A669" t="s">
        <v>372</v>
      </c>
      <c r="B669">
        <v>14</v>
      </c>
      <c r="C669">
        <v>22</v>
      </c>
      <c r="D669">
        <v>15</v>
      </c>
      <c r="E669">
        <v>19</v>
      </c>
      <c r="F669">
        <v>25</v>
      </c>
      <c r="G669">
        <v>16</v>
      </c>
      <c r="H669" s="10"/>
    </row>
    <row r="670" spans="1:8" x14ac:dyDescent="0.3">
      <c r="A670" t="s">
        <v>373</v>
      </c>
      <c r="B670">
        <v>12</v>
      </c>
      <c r="C670">
        <v>20</v>
      </c>
      <c r="D670">
        <v>11</v>
      </c>
      <c r="E670">
        <v>19</v>
      </c>
      <c r="F670">
        <v>16</v>
      </c>
      <c r="G670">
        <v>23</v>
      </c>
      <c r="H670" s="10"/>
    </row>
    <row r="671" spans="1:8" x14ac:dyDescent="0.3">
      <c r="A671" t="s">
        <v>374</v>
      </c>
      <c r="B671" s="3">
        <v>39.024390243902438</v>
      </c>
      <c r="C671" s="3">
        <v>36.746987951807228</v>
      </c>
      <c r="D671" s="3">
        <v>40.579710144927539</v>
      </c>
      <c r="E671" s="3">
        <v>37.012987012987011</v>
      </c>
      <c r="F671" s="3">
        <v>37.704918032786885</v>
      </c>
      <c r="G671" s="3">
        <v>38.418079096045197</v>
      </c>
      <c r="H671" s="74"/>
    </row>
    <row r="672" spans="1:8" x14ac:dyDescent="0.3">
      <c r="A672" s="75"/>
      <c r="B672" s="71"/>
      <c r="C672" s="71"/>
      <c r="D672" s="71"/>
      <c r="E672" s="71"/>
      <c r="F672" s="71"/>
      <c r="G672" s="71"/>
      <c r="H672" s="71"/>
    </row>
    <row r="673" spans="1:8" x14ac:dyDescent="0.3">
      <c r="A673" s="14" t="s">
        <v>438</v>
      </c>
      <c r="B673" s="71"/>
      <c r="C673" s="71"/>
      <c r="D673" s="71"/>
      <c r="E673" s="71"/>
      <c r="F673" s="71"/>
      <c r="G673" s="71"/>
      <c r="H673" s="71"/>
    </row>
    <row r="674" spans="1:8" x14ac:dyDescent="0.3">
      <c r="A674" s="67" t="s">
        <v>49</v>
      </c>
      <c r="B674" s="10" t="s">
        <v>50</v>
      </c>
      <c r="C674" s="10" t="s">
        <v>51</v>
      </c>
      <c r="D674" s="10" t="s">
        <v>52</v>
      </c>
      <c r="E674" s="10" t="s">
        <v>53</v>
      </c>
      <c r="F674" s="10" t="s">
        <v>54</v>
      </c>
      <c r="G674" s="10" t="s">
        <v>113</v>
      </c>
      <c r="H674" s="10"/>
    </row>
    <row r="675" spans="1:8" x14ac:dyDescent="0.3">
      <c r="A675" s="14" t="s">
        <v>38</v>
      </c>
      <c r="H675" s="10"/>
    </row>
    <row r="676" spans="1:8" x14ac:dyDescent="0.3">
      <c r="A676" t="s">
        <v>264</v>
      </c>
      <c r="B676">
        <v>2</v>
      </c>
      <c r="C676">
        <v>4</v>
      </c>
      <c r="D676">
        <v>6</v>
      </c>
      <c r="E676">
        <v>5</v>
      </c>
      <c r="F676">
        <v>3</v>
      </c>
      <c r="G676">
        <v>3</v>
      </c>
      <c r="H676" s="10"/>
    </row>
    <row r="677" spans="1:8" x14ac:dyDescent="0.3">
      <c r="A677" t="s">
        <v>376</v>
      </c>
      <c r="B677">
        <v>12</v>
      </c>
      <c r="C677">
        <v>19</v>
      </c>
      <c r="D677">
        <v>9</v>
      </c>
      <c r="E677">
        <v>24</v>
      </c>
      <c r="F677">
        <v>24</v>
      </c>
      <c r="G677">
        <v>14</v>
      </c>
      <c r="H677" s="10"/>
    </row>
    <row r="678" spans="1:8" x14ac:dyDescent="0.3">
      <c r="A678" t="s">
        <v>377</v>
      </c>
      <c r="B678">
        <v>11</v>
      </c>
      <c r="C678">
        <v>20</v>
      </c>
      <c r="D678">
        <v>11</v>
      </c>
      <c r="E678">
        <v>22</v>
      </c>
      <c r="F678">
        <v>19</v>
      </c>
      <c r="G678">
        <v>24</v>
      </c>
      <c r="H678" s="10"/>
    </row>
    <row r="679" spans="1:8" x14ac:dyDescent="0.3">
      <c r="A679" t="s">
        <v>378</v>
      </c>
      <c r="B679">
        <v>19</v>
      </c>
      <c r="C679">
        <v>34</v>
      </c>
      <c r="D679">
        <v>30</v>
      </c>
      <c r="E679">
        <v>31</v>
      </c>
      <c r="F679">
        <v>42</v>
      </c>
      <c r="G679">
        <v>43</v>
      </c>
      <c r="H679" s="10"/>
    </row>
    <row r="680" spans="1:8" x14ac:dyDescent="0.3">
      <c r="A680" t="s">
        <v>379</v>
      </c>
      <c r="B680">
        <v>40</v>
      </c>
      <c r="C680">
        <v>44</v>
      </c>
      <c r="D680">
        <v>45</v>
      </c>
      <c r="E680">
        <v>45</v>
      </c>
      <c r="F680">
        <v>50</v>
      </c>
      <c r="G680">
        <v>46</v>
      </c>
      <c r="H680" s="10"/>
    </row>
    <row r="681" spans="1:8" x14ac:dyDescent="0.3">
      <c r="A681" t="s">
        <v>380</v>
      </c>
      <c r="B681">
        <v>37</v>
      </c>
      <c r="C681">
        <v>49</v>
      </c>
      <c r="D681">
        <v>43</v>
      </c>
      <c r="E681">
        <v>37</v>
      </c>
      <c r="F681">
        <v>37</v>
      </c>
      <c r="G681">
        <v>43</v>
      </c>
      <c r="H681" s="10"/>
    </row>
    <row r="682" spans="1:8" x14ac:dyDescent="0.3">
      <c r="A682" t="s">
        <v>381</v>
      </c>
      <c r="B682">
        <v>13</v>
      </c>
      <c r="C682">
        <v>16</v>
      </c>
      <c r="D682">
        <v>10</v>
      </c>
      <c r="E682">
        <v>5</v>
      </c>
      <c r="F682">
        <v>15</v>
      </c>
      <c r="G682">
        <v>14</v>
      </c>
      <c r="H682" s="10"/>
    </row>
    <row r="683" spans="1:8" x14ac:dyDescent="0.3">
      <c r="A683" t="s">
        <v>312</v>
      </c>
      <c r="B683">
        <v>0</v>
      </c>
      <c r="C683">
        <v>0</v>
      </c>
      <c r="D683">
        <v>0</v>
      </c>
      <c r="E683">
        <v>0</v>
      </c>
      <c r="F683">
        <v>0</v>
      </c>
      <c r="G683">
        <v>0</v>
      </c>
      <c r="H683" s="10"/>
    </row>
    <row r="684" spans="1:8" x14ac:dyDescent="0.3">
      <c r="A684" s="14" t="s">
        <v>326</v>
      </c>
      <c r="H684" s="10"/>
    </row>
    <row r="685" spans="1:8" x14ac:dyDescent="0.3">
      <c r="A685" t="s">
        <v>264</v>
      </c>
      <c r="B685">
        <v>0</v>
      </c>
      <c r="C685">
        <v>0</v>
      </c>
      <c r="D685">
        <v>1</v>
      </c>
      <c r="E685">
        <v>0</v>
      </c>
      <c r="F685">
        <v>0</v>
      </c>
      <c r="G685">
        <v>0</v>
      </c>
      <c r="H685" s="10"/>
    </row>
    <row r="686" spans="1:8" x14ac:dyDescent="0.3">
      <c r="A686" t="s">
        <v>376</v>
      </c>
      <c r="B686">
        <v>0</v>
      </c>
      <c r="C686">
        <v>3</v>
      </c>
      <c r="D686">
        <v>1</v>
      </c>
      <c r="E686">
        <v>1</v>
      </c>
      <c r="F686">
        <v>0</v>
      </c>
      <c r="G686">
        <v>1</v>
      </c>
      <c r="H686" s="10"/>
    </row>
    <row r="687" spans="1:8" x14ac:dyDescent="0.3">
      <c r="A687" t="s">
        <v>377</v>
      </c>
      <c r="B687">
        <v>1</v>
      </c>
      <c r="C687">
        <v>1</v>
      </c>
      <c r="D687">
        <v>0</v>
      </c>
      <c r="E687">
        <v>0</v>
      </c>
      <c r="F687">
        <v>0</v>
      </c>
      <c r="G687">
        <v>0</v>
      </c>
      <c r="H687" s="10"/>
    </row>
    <row r="688" spans="1:8" x14ac:dyDescent="0.3">
      <c r="A688" t="s">
        <v>378</v>
      </c>
      <c r="B688">
        <v>0</v>
      </c>
      <c r="C688">
        <v>3</v>
      </c>
      <c r="D688">
        <v>1</v>
      </c>
      <c r="E688">
        <v>2</v>
      </c>
      <c r="F688">
        <v>1</v>
      </c>
      <c r="G688">
        <v>0</v>
      </c>
      <c r="H688" s="10"/>
    </row>
    <row r="689" spans="1:8" x14ac:dyDescent="0.3">
      <c r="A689" t="s">
        <v>379</v>
      </c>
      <c r="B689">
        <v>2</v>
      </c>
      <c r="C689">
        <v>5</v>
      </c>
      <c r="D689">
        <v>2</v>
      </c>
      <c r="E689">
        <v>3</v>
      </c>
      <c r="F689">
        <v>0</v>
      </c>
      <c r="G689">
        <v>2</v>
      </c>
      <c r="H689" s="10"/>
    </row>
    <row r="690" spans="1:8" x14ac:dyDescent="0.3">
      <c r="A690" t="s">
        <v>380</v>
      </c>
      <c r="B690">
        <v>5</v>
      </c>
      <c r="C690">
        <v>0</v>
      </c>
      <c r="D690">
        <v>2</v>
      </c>
      <c r="E690">
        <v>3</v>
      </c>
      <c r="F690">
        <v>0</v>
      </c>
      <c r="G690">
        <v>0</v>
      </c>
      <c r="H690" s="10"/>
    </row>
    <row r="691" spans="1:8" x14ac:dyDescent="0.3">
      <c r="A691" t="s">
        <v>381</v>
      </c>
      <c r="B691">
        <v>1</v>
      </c>
      <c r="C691">
        <v>1</v>
      </c>
      <c r="D691">
        <v>1</v>
      </c>
      <c r="E691">
        <v>0</v>
      </c>
      <c r="F691">
        <v>1</v>
      </c>
      <c r="G691">
        <v>0</v>
      </c>
      <c r="H691" s="10"/>
    </row>
    <row r="692" spans="1:8" x14ac:dyDescent="0.3">
      <c r="A692" t="s">
        <v>312</v>
      </c>
      <c r="B692">
        <v>0</v>
      </c>
      <c r="C692">
        <v>0</v>
      </c>
      <c r="D692">
        <v>0</v>
      </c>
      <c r="E692">
        <v>0</v>
      </c>
      <c r="F692">
        <v>0</v>
      </c>
      <c r="G692">
        <v>0</v>
      </c>
      <c r="H692" s="10"/>
    </row>
    <row r="693" spans="1:8" s="14" customFormat="1" x14ac:dyDescent="0.3">
      <c r="A693" s="14" t="s">
        <v>327</v>
      </c>
      <c r="H693" s="72"/>
    </row>
    <row r="694" spans="1:8" x14ac:dyDescent="0.3">
      <c r="A694" t="s">
        <v>264</v>
      </c>
      <c r="B694">
        <v>2</v>
      </c>
      <c r="C694">
        <v>3</v>
      </c>
      <c r="D694">
        <v>5</v>
      </c>
      <c r="E694">
        <v>5</v>
      </c>
      <c r="F694">
        <v>4</v>
      </c>
      <c r="G694">
        <v>3</v>
      </c>
      <c r="H694" s="10"/>
    </row>
    <row r="695" spans="1:8" x14ac:dyDescent="0.3">
      <c r="A695" t="s">
        <v>376</v>
      </c>
      <c r="B695">
        <v>11</v>
      </c>
      <c r="C695">
        <v>15</v>
      </c>
      <c r="D695">
        <v>8</v>
      </c>
      <c r="E695">
        <v>23</v>
      </c>
      <c r="F695">
        <v>24</v>
      </c>
      <c r="G695">
        <v>13</v>
      </c>
      <c r="H695" s="10"/>
    </row>
    <row r="696" spans="1:8" x14ac:dyDescent="0.3">
      <c r="A696" t="s">
        <v>377</v>
      </c>
      <c r="B696">
        <v>10</v>
      </c>
      <c r="C696">
        <v>19</v>
      </c>
      <c r="D696">
        <v>10</v>
      </c>
      <c r="E696">
        <v>22</v>
      </c>
      <c r="F696">
        <v>19</v>
      </c>
      <c r="G696">
        <v>22</v>
      </c>
      <c r="H696" s="10"/>
    </row>
    <row r="697" spans="1:8" x14ac:dyDescent="0.3">
      <c r="A697" t="s">
        <v>378</v>
      </c>
      <c r="B697">
        <v>19</v>
      </c>
      <c r="C697">
        <v>30</v>
      </c>
      <c r="D697">
        <v>28</v>
      </c>
      <c r="E697">
        <v>27</v>
      </c>
      <c r="F697">
        <v>39</v>
      </c>
      <c r="G697">
        <v>39</v>
      </c>
      <c r="H697" s="10"/>
    </row>
    <row r="698" spans="1:8" x14ac:dyDescent="0.3">
      <c r="A698" t="s">
        <v>379</v>
      </c>
      <c r="B698">
        <v>37</v>
      </c>
      <c r="C698">
        <v>35</v>
      </c>
      <c r="D698">
        <v>42</v>
      </c>
      <c r="E698">
        <v>40</v>
      </c>
      <c r="F698">
        <v>46</v>
      </c>
      <c r="G698">
        <v>45</v>
      </c>
      <c r="H698" s="10"/>
    </row>
    <row r="699" spans="1:8" x14ac:dyDescent="0.3">
      <c r="A699" t="s">
        <v>380</v>
      </c>
      <c r="B699">
        <v>32</v>
      </c>
      <c r="C699">
        <v>49</v>
      </c>
      <c r="D699">
        <v>36</v>
      </c>
      <c r="E699">
        <v>32</v>
      </c>
      <c r="F699">
        <v>37</v>
      </c>
      <c r="G699">
        <v>40</v>
      </c>
      <c r="H699" s="10"/>
    </row>
    <row r="700" spans="1:8" x14ac:dyDescent="0.3">
      <c r="A700" t="s">
        <v>381</v>
      </c>
      <c r="B700">
        <v>12</v>
      </c>
      <c r="C700">
        <v>15</v>
      </c>
      <c r="D700">
        <v>9</v>
      </c>
      <c r="E700">
        <v>5</v>
      </c>
      <c r="F700">
        <v>14</v>
      </c>
      <c r="G700">
        <v>15</v>
      </c>
      <c r="H700" s="10"/>
    </row>
    <row r="701" spans="1:8" x14ac:dyDescent="0.3">
      <c r="A701" t="s">
        <v>312</v>
      </c>
      <c r="B701">
        <v>0</v>
      </c>
      <c r="C701">
        <v>0</v>
      </c>
      <c r="D701">
        <v>0</v>
      </c>
      <c r="E701">
        <v>0</v>
      </c>
      <c r="F701">
        <v>0</v>
      </c>
      <c r="G701">
        <v>0</v>
      </c>
      <c r="H701" s="10"/>
    </row>
    <row r="703" spans="1:8" x14ac:dyDescent="0.3">
      <c r="A703" s="14" t="s">
        <v>439</v>
      </c>
    </row>
    <row r="704" spans="1:8" x14ac:dyDescent="0.3">
      <c r="A704" t="s">
        <v>49</v>
      </c>
      <c r="B704" t="s">
        <v>50</v>
      </c>
      <c r="C704" t="s">
        <v>51</v>
      </c>
      <c r="D704" t="s">
        <v>52</v>
      </c>
      <c r="E704" t="s">
        <v>53</v>
      </c>
      <c r="F704" t="s">
        <v>54</v>
      </c>
      <c r="G704" t="s">
        <v>113</v>
      </c>
    </row>
    <row r="705" spans="1:7" x14ac:dyDescent="0.3">
      <c r="A705" t="s">
        <v>47</v>
      </c>
    </row>
    <row r="706" spans="1:7" x14ac:dyDescent="0.3">
      <c r="A706" t="s">
        <v>411</v>
      </c>
      <c r="B706">
        <v>1</v>
      </c>
      <c r="C706">
        <v>3</v>
      </c>
      <c r="D706">
        <v>1</v>
      </c>
      <c r="E706">
        <v>5</v>
      </c>
      <c r="F706">
        <v>0</v>
      </c>
      <c r="G706">
        <v>1</v>
      </c>
    </row>
    <row r="707" spans="1:7" x14ac:dyDescent="0.3">
      <c r="A707" t="s">
        <v>412</v>
      </c>
      <c r="B707">
        <v>8</v>
      </c>
      <c r="C707">
        <v>10</v>
      </c>
      <c r="D707">
        <v>7</v>
      </c>
      <c r="E707">
        <v>4</v>
      </c>
      <c r="F707">
        <v>2</v>
      </c>
      <c r="G707">
        <v>2</v>
      </c>
    </row>
    <row r="708" spans="1:7" x14ac:dyDescent="0.3">
      <c r="A708" t="s">
        <v>413</v>
      </c>
      <c r="B708">
        <v>0</v>
      </c>
      <c r="C708">
        <v>0</v>
      </c>
      <c r="D708">
        <v>0</v>
      </c>
      <c r="E708">
        <v>0</v>
      </c>
      <c r="F708">
        <v>0</v>
      </c>
      <c r="G708">
        <v>0</v>
      </c>
    </row>
    <row r="709" spans="1:7" x14ac:dyDescent="0.3">
      <c r="A709" t="s">
        <v>414</v>
      </c>
      <c r="B709" s="3">
        <v>11.111111111111111</v>
      </c>
      <c r="C709" s="3">
        <v>23.076923076923077</v>
      </c>
      <c r="D709" s="3">
        <v>12.5</v>
      </c>
      <c r="E709" s="3">
        <v>55.555555555555557</v>
      </c>
      <c r="F709" s="3">
        <v>0</v>
      </c>
      <c r="G709" s="3">
        <v>33.333333333333329</v>
      </c>
    </row>
    <row r="710" spans="1:7" x14ac:dyDescent="0.3">
      <c r="A710" t="s">
        <v>48</v>
      </c>
    </row>
    <row r="711" spans="1:7" x14ac:dyDescent="0.3">
      <c r="A711" t="s">
        <v>411</v>
      </c>
      <c r="B711">
        <v>37</v>
      </c>
      <c r="C711">
        <v>48</v>
      </c>
      <c r="D711">
        <v>68</v>
      </c>
      <c r="E711">
        <v>86</v>
      </c>
      <c r="F711">
        <v>85</v>
      </c>
      <c r="G711">
        <v>73</v>
      </c>
    </row>
    <row r="712" spans="1:7" x14ac:dyDescent="0.3">
      <c r="A712" t="s">
        <v>412</v>
      </c>
      <c r="B712">
        <v>84</v>
      </c>
      <c r="C712">
        <v>111</v>
      </c>
      <c r="D712">
        <v>64</v>
      </c>
      <c r="E712">
        <v>67</v>
      </c>
      <c r="F712">
        <v>97</v>
      </c>
      <c r="G712">
        <v>88</v>
      </c>
    </row>
    <row r="713" spans="1:7" x14ac:dyDescent="0.3">
      <c r="A713" t="s">
        <v>413</v>
      </c>
      <c r="B713">
        <v>2</v>
      </c>
      <c r="C713">
        <v>7</v>
      </c>
      <c r="D713">
        <v>6</v>
      </c>
      <c r="E713">
        <v>1</v>
      </c>
      <c r="F713">
        <v>1</v>
      </c>
      <c r="G713">
        <v>16</v>
      </c>
    </row>
    <row r="714" spans="1:7" x14ac:dyDescent="0.3">
      <c r="A714" t="s">
        <v>414</v>
      </c>
      <c r="B714" s="3">
        <v>30.578512396694212</v>
      </c>
      <c r="C714" s="3">
        <v>30.188679245283019</v>
      </c>
      <c r="D714" s="3">
        <v>51.515151515151516</v>
      </c>
      <c r="E714" s="3">
        <v>56.209150326797385</v>
      </c>
      <c r="F714" s="3">
        <v>46.703296703296701</v>
      </c>
      <c r="G714" s="3">
        <v>45.341614906832298</v>
      </c>
    </row>
    <row r="715" spans="1:7" x14ac:dyDescent="0.3">
      <c r="B715" s="10"/>
      <c r="C715" s="10"/>
      <c r="D715" s="10"/>
      <c r="E715" s="10"/>
      <c r="F715" s="10"/>
      <c r="G715" s="10"/>
    </row>
    <row r="716" spans="1:7" x14ac:dyDescent="0.3">
      <c r="A716" s="14" t="s">
        <v>440</v>
      </c>
      <c r="B716" s="10"/>
      <c r="C716" s="10"/>
      <c r="D716" s="10"/>
      <c r="E716" s="10"/>
      <c r="F716" s="10"/>
      <c r="G716" s="10"/>
    </row>
    <row r="717" spans="1:7" x14ac:dyDescent="0.3">
      <c r="A717" s="64" t="s">
        <v>441</v>
      </c>
      <c r="B717" s="10" t="s">
        <v>50</v>
      </c>
      <c r="C717" s="10" t="s">
        <v>51</v>
      </c>
      <c r="D717" s="10" t="s">
        <v>52</v>
      </c>
      <c r="E717" s="10" t="s">
        <v>53</v>
      </c>
      <c r="F717" s="10" t="s">
        <v>54</v>
      </c>
      <c r="G717" s="10" t="s">
        <v>113</v>
      </c>
    </row>
    <row r="718" spans="1:7" x14ac:dyDescent="0.3">
      <c r="A718" t="s">
        <v>124</v>
      </c>
      <c r="B718" s="10">
        <v>6</v>
      </c>
      <c r="C718" s="10">
        <v>9</v>
      </c>
      <c r="D718" s="10">
        <v>9</v>
      </c>
      <c r="E718" s="10">
        <v>9</v>
      </c>
      <c r="F718" s="10">
        <v>6</v>
      </c>
      <c r="G718" s="10">
        <v>17</v>
      </c>
    </row>
    <row r="719" spans="1:7" x14ac:dyDescent="0.3">
      <c r="A719" t="s">
        <v>417</v>
      </c>
      <c r="B719" s="10">
        <v>2</v>
      </c>
      <c r="C719" s="10">
        <v>3</v>
      </c>
      <c r="D719" s="10">
        <v>4</v>
      </c>
      <c r="E719" s="10">
        <v>2</v>
      </c>
      <c r="F719" s="10">
        <v>2</v>
      </c>
      <c r="G719" s="10">
        <v>0</v>
      </c>
    </row>
    <row r="720" spans="1:7" x14ac:dyDescent="0.3">
      <c r="A720" t="s">
        <v>418</v>
      </c>
      <c r="B720" s="10">
        <v>105</v>
      </c>
      <c r="C720" s="10">
        <v>128</v>
      </c>
      <c r="D720" s="10">
        <v>103</v>
      </c>
      <c r="E720" s="10">
        <v>124</v>
      </c>
      <c r="F720" s="10">
        <v>143</v>
      </c>
      <c r="G720" s="10">
        <v>127</v>
      </c>
    </row>
    <row r="721" spans="1:7" x14ac:dyDescent="0.3">
      <c r="A721" t="s">
        <v>419</v>
      </c>
      <c r="B721" s="10">
        <v>1</v>
      </c>
      <c r="C721" s="10">
        <v>9</v>
      </c>
      <c r="D721" s="10">
        <v>7</v>
      </c>
      <c r="E721" s="10">
        <v>3</v>
      </c>
      <c r="F721" s="10">
        <v>4</v>
      </c>
      <c r="G721" s="10">
        <v>8</v>
      </c>
    </row>
    <row r="722" spans="1:7" x14ac:dyDescent="0.3">
      <c r="A722" t="s">
        <v>420</v>
      </c>
      <c r="B722" s="10">
        <v>2</v>
      </c>
      <c r="C722" s="10">
        <v>7</v>
      </c>
      <c r="D722" s="10">
        <v>4</v>
      </c>
      <c r="E722" s="10">
        <v>6</v>
      </c>
      <c r="F722" s="10">
        <v>9</v>
      </c>
      <c r="G722" s="10">
        <v>12</v>
      </c>
    </row>
    <row r="723" spans="1:7" x14ac:dyDescent="0.3">
      <c r="A723" t="s">
        <v>421</v>
      </c>
      <c r="B723" s="10">
        <v>2</v>
      </c>
      <c r="C723" s="10">
        <v>1</v>
      </c>
      <c r="D723" s="10">
        <v>0</v>
      </c>
      <c r="E723" s="10">
        <v>0</v>
      </c>
      <c r="F723" s="10">
        <v>2</v>
      </c>
      <c r="G723" s="10">
        <v>0</v>
      </c>
    </row>
    <row r="724" spans="1:7" x14ac:dyDescent="0.3">
      <c r="A724" t="s">
        <v>422</v>
      </c>
      <c r="B724" s="10">
        <v>0</v>
      </c>
      <c r="C724" s="10">
        <v>4</v>
      </c>
      <c r="D724" s="10">
        <v>0</v>
      </c>
      <c r="E724" s="10">
        <v>1</v>
      </c>
      <c r="F724" s="10">
        <v>1</v>
      </c>
      <c r="G724" s="10">
        <v>1</v>
      </c>
    </row>
    <row r="725" spans="1:7" x14ac:dyDescent="0.3">
      <c r="A725" t="s">
        <v>116</v>
      </c>
      <c r="B725" s="10">
        <v>0</v>
      </c>
      <c r="C725" s="10">
        <v>0</v>
      </c>
      <c r="D725" s="10">
        <v>3</v>
      </c>
      <c r="E725" s="10">
        <v>3</v>
      </c>
      <c r="F725" s="10">
        <v>1</v>
      </c>
      <c r="G725" s="10">
        <v>1</v>
      </c>
    </row>
    <row r="726" spans="1:7" x14ac:dyDescent="0.3">
      <c r="A726" t="s">
        <v>423</v>
      </c>
      <c r="B726" s="10">
        <v>8</v>
      </c>
      <c r="C726" s="10">
        <v>7</v>
      </c>
      <c r="D726" s="10">
        <v>6</v>
      </c>
      <c r="E726" s="10">
        <v>7</v>
      </c>
      <c r="F726" s="10">
        <v>4</v>
      </c>
      <c r="G726" s="10">
        <v>4</v>
      </c>
    </row>
    <row r="727" spans="1:7" x14ac:dyDescent="0.3">
      <c r="A727" s="10" t="s">
        <v>424</v>
      </c>
      <c r="B727" s="10">
        <v>8</v>
      </c>
      <c r="C727" s="10">
        <v>18</v>
      </c>
      <c r="D727" s="10">
        <v>18</v>
      </c>
      <c r="E727" s="10">
        <v>14</v>
      </c>
      <c r="F727" s="10">
        <v>18</v>
      </c>
      <c r="G727" s="10">
        <v>17</v>
      </c>
    </row>
    <row r="729" spans="1:7" x14ac:dyDescent="0.3">
      <c r="A729" s="14" t="s">
        <v>442</v>
      </c>
    </row>
    <row r="730" spans="1:7" x14ac:dyDescent="0.3">
      <c r="A730" s="67" t="s">
        <v>49</v>
      </c>
      <c r="B730" s="10" t="s">
        <v>50</v>
      </c>
      <c r="C730" s="10" t="s">
        <v>51</v>
      </c>
      <c r="D730" s="10" t="s">
        <v>52</v>
      </c>
      <c r="E730" s="10" t="s">
        <v>53</v>
      </c>
      <c r="F730" s="10" t="s">
        <v>54</v>
      </c>
      <c r="G730" s="10" t="s">
        <v>113</v>
      </c>
    </row>
    <row r="731" spans="1:7" x14ac:dyDescent="0.3">
      <c r="A731" s="76" t="s">
        <v>38</v>
      </c>
      <c r="B731" s="10">
        <v>65</v>
      </c>
      <c r="C731" s="10">
        <v>77</v>
      </c>
      <c r="D731" s="10">
        <v>62</v>
      </c>
      <c r="E731" s="10">
        <v>78</v>
      </c>
      <c r="F731" s="10">
        <v>81</v>
      </c>
      <c r="G731" s="10">
        <v>80</v>
      </c>
    </row>
    <row r="732" spans="1:7" x14ac:dyDescent="0.3">
      <c r="A732" s="10" t="s">
        <v>326</v>
      </c>
      <c r="B732" s="10">
        <v>2</v>
      </c>
      <c r="C732" s="10">
        <v>3</v>
      </c>
      <c r="D732" s="10">
        <v>0</v>
      </c>
      <c r="E732" s="10">
        <v>2</v>
      </c>
      <c r="F732" s="10">
        <v>0</v>
      </c>
      <c r="G732" s="10">
        <v>1</v>
      </c>
    </row>
    <row r="733" spans="1:7" x14ac:dyDescent="0.3">
      <c r="A733" s="10" t="s">
        <v>327</v>
      </c>
      <c r="B733" s="10">
        <v>63</v>
      </c>
      <c r="C733" s="10">
        <v>73</v>
      </c>
      <c r="D733" s="10">
        <v>61</v>
      </c>
      <c r="E733" s="10">
        <v>74</v>
      </c>
      <c r="F733" s="10">
        <v>81</v>
      </c>
      <c r="G733" s="10">
        <v>77</v>
      </c>
    </row>
    <row r="734" spans="1:7" x14ac:dyDescent="0.3">
      <c r="A734" s="70" t="s">
        <v>338</v>
      </c>
      <c r="B734" s="10"/>
      <c r="C734" s="10"/>
      <c r="D734" s="10"/>
      <c r="E734" s="10"/>
      <c r="F734" s="10"/>
      <c r="G734" s="10"/>
    </row>
    <row r="735" spans="1:7" x14ac:dyDescent="0.3">
      <c r="A735" s="10" t="s">
        <v>38</v>
      </c>
      <c r="B735" s="10">
        <v>8</v>
      </c>
      <c r="C735" s="10">
        <v>15</v>
      </c>
      <c r="D735" s="10">
        <v>9</v>
      </c>
      <c r="E735" s="10">
        <v>13</v>
      </c>
      <c r="F735" s="10">
        <v>11</v>
      </c>
      <c r="G735" s="10">
        <v>8</v>
      </c>
    </row>
    <row r="736" spans="1:7" x14ac:dyDescent="0.3">
      <c r="A736" s="10" t="s">
        <v>326</v>
      </c>
      <c r="B736" s="10">
        <v>0</v>
      </c>
      <c r="C736" s="10">
        <v>1</v>
      </c>
      <c r="D736" s="10">
        <v>0</v>
      </c>
      <c r="E736" s="10">
        <v>1</v>
      </c>
      <c r="F736" s="10">
        <v>0</v>
      </c>
      <c r="G736" s="10">
        <v>0</v>
      </c>
    </row>
    <row r="737" spans="1:7" x14ac:dyDescent="0.3">
      <c r="A737" s="10" t="s">
        <v>327</v>
      </c>
      <c r="B737" s="10">
        <v>8</v>
      </c>
      <c r="C737" s="10">
        <v>14</v>
      </c>
      <c r="D737" s="10">
        <v>9</v>
      </c>
      <c r="E737" s="10">
        <v>11</v>
      </c>
      <c r="F737" s="10">
        <v>11</v>
      </c>
      <c r="G737" s="10">
        <v>8</v>
      </c>
    </row>
    <row r="738" spans="1:7" x14ac:dyDescent="0.3">
      <c r="A738" s="10"/>
      <c r="B738" s="10"/>
      <c r="C738" s="10"/>
      <c r="D738" s="10"/>
      <c r="E738" s="10"/>
      <c r="F738" s="10"/>
      <c r="G738" s="10"/>
    </row>
    <row r="739" spans="1:7" x14ac:dyDescent="0.3">
      <c r="A739" s="14" t="s">
        <v>443</v>
      </c>
      <c r="B739" s="10"/>
      <c r="C739" s="10"/>
      <c r="D739" s="10"/>
      <c r="E739" s="10"/>
      <c r="F739" s="10"/>
      <c r="G739" s="10"/>
    </row>
    <row r="740" spans="1:7" x14ac:dyDescent="0.3">
      <c r="A740" s="70" t="s">
        <v>49</v>
      </c>
      <c r="B740" s="10" t="s">
        <v>50</v>
      </c>
      <c r="C740" s="10" t="s">
        <v>51</v>
      </c>
      <c r="D740" s="10" t="s">
        <v>52</v>
      </c>
      <c r="E740" s="10" t="s">
        <v>53</v>
      </c>
      <c r="F740" s="10" t="s">
        <v>54</v>
      </c>
      <c r="G740" s="10" t="s">
        <v>113</v>
      </c>
    </row>
    <row r="741" spans="1:7" x14ac:dyDescent="0.3">
      <c r="A741" s="14" t="s">
        <v>38</v>
      </c>
    </row>
    <row r="742" spans="1:7" x14ac:dyDescent="0.3">
      <c r="A742" t="s">
        <v>340</v>
      </c>
      <c r="B742">
        <v>18</v>
      </c>
      <c r="C742">
        <v>13</v>
      </c>
      <c r="D742">
        <v>14</v>
      </c>
      <c r="E742">
        <v>21</v>
      </c>
      <c r="F742">
        <v>25</v>
      </c>
      <c r="G742">
        <v>23</v>
      </c>
    </row>
    <row r="743" spans="1:7" x14ac:dyDescent="0.3">
      <c r="A743" t="s">
        <v>341</v>
      </c>
      <c r="B743">
        <v>2</v>
      </c>
      <c r="C743">
        <v>4</v>
      </c>
      <c r="D743">
        <v>4</v>
      </c>
      <c r="E743">
        <v>6</v>
      </c>
      <c r="F743">
        <v>4</v>
      </c>
      <c r="G743">
        <v>4</v>
      </c>
    </row>
    <row r="744" spans="1:7" x14ac:dyDescent="0.3">
      <c r="A744" t="s">
        <v>342</v>
      </c>
      <c r="B744">
        <v>2</v>
      </c>
      <c r="C744">
        <v>1</v>
      </c>
      <c r="D744">
        <v>1</v>
      </c>
      <c r="E744">
        <v>3</v>
      </c>
      <c r="F744">
        <v>6</v>
      </c>
      <c r="G744">
        <v>4</v>
      </c>
    </row>
    <row r="745" spans="1:7" x14ac:dyDescent="0.3">
      <c r="A745" t="s">
        <v>343</v>
      </c>
      <c r="B745">
        <v>0</v>
      </c>
      <c r="C745">
        <v>0</v>
      </c>
      <c r="D745">
        <v>0</v>
      </c>
      <c r="E745">
        <v>0</v>
      </c>
      <c r="F745">
        <v>0</v>
      </c>
      <c r="G745">
        <v>1</v>
      </c>
    </row>
    <row r="746" spans="1:7" x14ac:dyDescent="0.3">
      <c r="A746" t="s">
        <v>344</v>
      </c>
      <c r="B746">
        <v>0</v>
      </c>
      <c r="C746">
        <v>0</v>
      </c>
      <c r="D746">
        <v>0</v>
      </c>
      <c r="E746">
        <v>0</v>
      </c>
      <c r="F746">
        <v>0</v>
      </c>
      <c r="G746">
        <v>0</v>
      </c>
    </row>
    <row r="747" spans="1:7" x14ac:dyDescent="0.3">
      <c r="A747" t="s">
        <v>345</v>
      </c>
      <c r="B747">
        <v>0</v>
      </c>
      <c r="C747">
        <v>0</v>
      </c>
      <c r="D747">
        <v>0</v>
      </c>
      <c r="E747">
        <v>0</v>
      </c>
      <c r="F747">
        <v>1</v>
      </c>
      <c r="G747">
        <v>0</v>
      </c>
    </row>
    <row r="748" spans="1:7" x14ac:dyDescent="0.3">
      <c r="A748" t="s">
        <v>346</v>
      </c>
      <c r="B748">
        <v>2</v>
      </c>
      <c r="C748">
        <v>7</v>
      </c>
      <c r="D748">
        <v>0</v>
      </c>
      <c r="E748">
        <v>5</v>
      </c>
      <c r="F748">
        <v>13</v>
      </c>
      <c r="G748">
        <v>16</v>
      </c>
    </row>
    <row r="749" spans="1:7" x14ac:dyDescent="0.3">
      <c r="A749" t="s">
        <v>347</v>
      </c>
      <c r="B749">
        <v>4</v>
      </c>
      <c r="C749">
        <v>5</v>
      </c>
      <c r="D749">
        <v>0</v>
      </c>
      <c r="E749">
        <v>4</v>
      </c>
      <c r="F749">
        <v>4</v>
      </c>
      <c r="G749">
        <v>1</v>
      </c>
    </row>
    <row r="750" spans="1:7" x14ac:dyDescent="0.3">
      <c r="A750" t="s">
        <v>348</v>
      </c>
      <c r="B750">
        <v>0</v>
      </c>
      <c r="C750">
        <v>0</v>
      </c>
      <c r="D750">
        <v>2</v>
      </c>
      <c r="E750">
        <v>0</v>
      </c>
      <c r="F750">
        <v>2</v>
      </c>
      <c r="G750">
        <v>1</v>
      </c>
    </row>
    <row r="751" spans="1:7" x14ac:dyDescent="0.3">
      <c r="A751" t="s">
        <v>35</v>
      </c>
      <c r="B751">
        <v>3</v>
      </c>
      <c r="C751">
        <v>1</v>
      </c>
      <c r="D751">
        <v>0</v>
      </c>
      <c r="E751">
        <v>0</v>
      </c>
      <c r="F751">
        <v>3</v>
      </c>
      <c r="G751">
        <v>1</v>
      </c>
    </row>
    <row r="752" spans="1:7" x14ac:dyDescent="0.3">
      <c r="A752" t="s">
        <v>349</v>
      </c>
      <c r="B752">
        <v>0</v>
      </c>
      <c r="C752">
        <v>0</v>
      </c>
      <c r="D752">
        <v>0</v>
      </c>
      <c r="E752">
        <v>0</v>
      </c>
      <c r="F752">
        <v>0</v>
      </c>
      <c r="G752">
        <v>0</v>
      </c>
    </row>
    <row r="753" spans="1:7" x14ac:dyDescent="0.3">
      <c r="A753" t="s">
        <v>350</v>
      </c>
      <c r="B753">
        <v>0</v>
      </c>
      <c r="C753">
        <v>0</v>
      </c>
      <c r="D753">
        <v>0</v>
      </c>
      <c r="E753">
        <v>0</v>
      </c>
      <c r="F753">
        <v>0</v>
      </c>
      <c r="G753">
        <v>0</v>
      </c>
    </row>
    <row r="754" spans="1:7" x14ac:dyDescent="0.3">
      <c r="A754" t="s">
        <v>351</v>
      </c>
      <c r="B754">
        <v>0</v>
      </c>
      <c r="C754">
        <v>1</v>
      </c>
      <c r="D754">
        <v>0</v>
      </c>
      <c r="E754">
        <v>1</v>
      </c>
      <c r="F754">
        <v>0</v>
      </c>
      <c r="G754">
        <v>1</v>
      </c>
    </row>
    <row r="755" spans="1:7" x14ac:dyDescent="0.3">
      <c r="A755" t="s">
        <v>352</v>
      </c>
      <c r="B755">
        <v>103</v>
      </c>
      <c r="C755">
        <v>153</v>
      </c>
      <c r="D755">
        <v>132</v>
      </c>
      <c r="E755">
        <v>129</v>
      </c>
      <c r="F755">
        <v>132</v>
      </c>
      <c r="G755">
        <v>131</v>
      </c>
    </row>
    <row r="756" spans="1:7" x14ac:dyDescent="0.3">
      <c r="A756" t="s">
        <v>312</v>
      </c>
      <c r="B756">
        <v>0</v>
      </c>
      <c r="C756">
        <v>1</v>
      </c>
      <c r="D756">
        <v>1</v>
      </c>
      <c r="E756">
        <v>0</v>
      </c>
      <c r="F756">
        <v>0</v>
      </c>
      <c r="G756">
        <v>4</v>
      </c>
    </row>
    <row r="757" spans="1:7" x14ac:dyDescent="0.3">
      <c r="A757" s="14" t="s">
        <v>326</v>
      </c>
    </row>
    <row r="758" spans="1:7" x14ac:dyDescent="0.3">
      <c r="A758" t="s">
        <v>340</v>
      </c>
      <c r="B758">
        <v>0</v>
      </c>
      <c r="C758">
        <v>0</v>
      </c>
      <c r="D758">
        <v>0</v>
      </c>
      <c r="E758">
        <v>1</v>
      </c>
      <c r="F758">
        <v>0</v>
      </c>
      <c r="G758">
        <v>0</v>
      </c>
    </row>
    <row r="759" spans="1:7" x14ac:dyDescent="0.3">
      <c r="A759" t="s">
        <v>341</v>
      </c>
      <c r="B759">
        <v>0</v>
      </c>
      <c r="C759">
        <v>0</v>
      </c>
      <c r="D759">
        <v>0</v>
      </c>
      <c r="E759">
        <v>1</v>
      </c>
      <c r="F759">
        <v>0</v>
      </c>
      <c r="G759">
        <v>0</v>
      </c>
    </row>
    <row r="760" spans="1:7" x14ac:dyDescent="0.3">
      <c r="A760" t="s">
        <v>342</v>
      </c>
      <c r="B760">
        <v>0</v>
      </c>
      <c r="C760">
        <v>0</v>
      </c>
      <c r="D760">
        <v>0</v>
      </c>
      <c r="E760">
        <v>0</v>
      </c>
      <c r="F760">
        <v>0</v>
      </c>
      <c r="G760">
        <v>0</v>
      </c>
    </row>
    <row r="761" spans="1:7" x14ac:dyDescent="0.3">
      <c r="A761" t="s">
        <v>343</v>
      </c>
      <c r="B761">
        <v>0</v>
      </c>
      <c r="C761">
        <v>0</v>
      </c>
      <c r="D761">
        <v>0</v>
      </c>
      <c r="E761">
        <v>0</v>
      </c>
      <c r="F761">
        <v>0</v>
      </c>
      <c r="G761">
        <v>0</v>
      </c>
    </row>
    <row r="762" spans="1:7" x14ac:dyDescent="0.3">
      <c r="A762" t="s">
        <v>344</v>
      </c>
      <c r="B762">
        <v>0</v>
      </c>
      <c r="C762">
        <v>0</v>
      </c>
      <c r="D762">
        <v>0</v>
      </c>
      <c r="E762">
        <v>0</v>
      </c>
      <c r="F762">
        <v>0</v>
      </c>
      <c r="G762">
        <v>0</v>
      </c>
    </row>
    <row r="763" spans="1:7" x14ac:dyDescent="0.3">
      <c r="A763" t="s">
        <v>345</v>
      </c>
      <c r="B763">
        <v>0</v>
      </c>
      <c r="C763">
        <v>0</v>
      </c>
      <c r="D763">
        <v>0</v>
      </c>
      <c r="E763">
        <v>0</v>
      </c>
      <c r="F763">
        <v>0</v>
      </c>
      <c r="G763">
        <v>0</v>
      </c>
    </row>
    <row r="764" spans="1:7" x14ac:dyDescent="0.3">
      <c r="A764" t="s">
        <v>346</v>
      </c>
      <c r="B764">
        <v>0</v>
      </c>
      <c r="C764">
        <v>0</v>
      </c>
      <c r="D764">
        <v>0</v>
      </c>
      <c r="E764">
        <v>0</v>
      </c>
      <c r="F764">
        <v>0</v>
      </c>
      <c r="G764">
        <v>0</v>
      </c>
    </row>
    <row r="765" spans="1:7" x14ac:dyDescent="0.3">
      <c r="A765" t="s">
        <v>347</v>
      </c>
      <c r="B765">
        <v>0</v>
      </c>
      <c r="C765">
        <v>0</v>
      </c>
      <c r="D765">
        <v>0</v>
      </c>
      <c r="E765">
        <v>0</v>
      </c>
      <c r="F765">
        <v>0</v>
      </c>
      <c r="G765">
        <v>0</v>
      </c>
    </row>
    <row r="766" spans="1:7" x14ac:dyDescent="0.3">
      <c r="A766" t="s">
        <v>348</v>
      </c>
      <c r="B766">
        <v>0</v>
      </c>
      <c r="C766">
        <v>0</v>
      </c>
      <c r="D766">
        <v>0</v>
      </c>
      <c r="E766">
        <v>0</v>
      </c>
      <c r="F766">
        <v>0</v>
      </c>
      <c r="G766">
        <v>0</v>
      </c>
    </row>
    <row r="767" spans="1:7" x14ac:dyDescent="0.3">
      <c r="A767" t="s">
        <v>35</v>
      </c>
      <c r="B767">
        <v>0</v>
      </c>
      <c r="C767">
        <v>0</v>
      </c>
      <c r="D767">
        <v>0</v>
      </c>
      <c r="E767">
        <v>0</v>
      </c>
      <c r="F767">
        <v>0</v>
      </c>
      <c r="G767">
        <v>0</v>
      </c>
    </row>
    <row r="768" spans="1:7" x14ac:dyDescent="0.3">
      <c r="A768" t="s">
        <v>349</v>
      </c>
      <c r="B768">
        <v>0</v>
      </c>
      <c r="C768">
        <v>0</v>
      </c>
      <c r="D768">
        <v>0</v>
      </c>
      <c r="E768">
        <v>0</v>
      </c>
      <c r="F768">
        <v>0</v>
      </c>
      <c r="G768">
        <v>0</v>
      </c>
    </row>
    <row r="769" spans="1:7" x14ac:dyDescent="0.3">
      <c r="A769" t="s">
        <v>350</v>
      </c>
      <c r="B769">
        <v>0</v>
      </c>
      <c r="C769">
        <v>0</v>
      </c>
      <c r="D769">
        <v>0</v>
      </c>
      <c r="E769">
        <v>0</v>
      </c>
      <c r="F769">
        <v>0</v>
      </c>
      <c r="G769">
        <v>0</v>
      </c>
    </row>
    <row r="770" spans="1:7" x14ac:dyDescent="0.3">
      <c r="A770" t="s">
        <v>351</v>
      </c>
      <c r="B770">
        <v>0</v>
      </c>
      <c r="C770">
        <v>1</v>
      </c>
      <c r="D770">
        <v>0</v>
      </c>
      <c r="E770">
        <v>0</v>
      </c>
      <c r="F770">
        <v>0</v>
      </c>
      <c r="G770">
        <v>0</v>
      </c>
    </row>
    <row r="771" spans="1:7" x14ac:dyDescent="0.3">
      <c r="A771" t="s">
        <v>352</v>
      </c>
      <c r="B771">
        <v>9</v>
      </c>
      <c r="C771">
        <v>12</v>
      </c>
      <c r="D771">
        <v>8</v>
      </c>
      <c r="E771">
        <v>7</v>
      </c>
      <c r="F771">
        <v>2</v>
      </c>
      <c r="G771">
        <v>3</v>
      </c>
    </row>
    <row r="772" spans="1:7" x14ac:dyDescent="0.3">
      <c r="A772" t="s">
        <v>312</v>
      </c>
      <c r="B772">
        <v>0</v>
      </c>
      <c r="C772">
        <v>0</v>
      </c>
      <c r="D772">
        <v>0</v>
      </c>
      <c r="E772">
        <v>0</v>
      </c>
      <c r="F772">
        <v>0</v>
      </c>
      <c r="G772">
        <v>0</v>
      </c>
    </row>
    <row r="773" spans="1:7" x14ac:dyDescent="0.3">
      <c r="A773" s="14" t="s">
        <v>327</v>
      </c>
    </row>
    <row r="774" spans="1:7" x14ac:dyDescent="0.3">
      <c r="A774" t="s">
        <v>340</v>
      </c>
      <c r="B774">
        <v>17</v>
      </c>
      <c r="C774">
        <v>12</v>
      </c>
      <c r="D774">
        <v>13</v>
      </c>
      <c r="E774">
        <v>20</v>
      </c>
      <c r="F774">
        <v>25</v>
      </c>
      <c r="G774">
        <v>21</v>
      </c>
    </row>
    <row r="775" spans="1:7" x14ac:dyDescent="0.3">
      <c r="A775" t="s">
        <v>341</v>
      </c>
      <c r="B775">
        <v>2</v>
      </c>
      <c r="C775">
        <v>4</v>
      </c>
      <c r="D775">
        <v>4</v>
      </c>
      <c r="E775">
        <v>5</v>
      </c>
      <c r="F775">
        <v>4</v>
      </c>
      <c r="G775">
        <v>4</v>
      </c>
    </row>
    <row r="776" spans="1:7" x14ac:dyDescent="0.3">
      <c r="A776" t="s">
        <v>342</v>
      </c>
      <c r="B776">
        <v>2</v>
      </c>
      <c r="C776">
        <v>1</v>
      </c>
      <c r="D776">
        <v>1</v>
      </c>
      <c r="E776">
        <v>3</v>
      </c>
      <c r="F776">
        <v>6</v>
      </c>
      <c r="G776">
        <v>4</v>
      </c>
    </row>
    <row r="777" spans="1:7" x14ac:dyDescent="0.3">
      <c r="A777" t="s">
        <v>343</v>
      </c>
      <c r="B777">
        <v>0</v>
      </c>
      <c r="C777">
        <v>0</v>
      </c>
      <c r="D777">
        <v>1</v>
      </c>
      <c r="E777">
        <v>0</v>
      </c>
      <c r="F777">
        <v>2</v>
      </c>
      <c r="G777">
        <v>2</v>
      </c>
    </row>
    <row r="778" spans="1:7" x14ac:dyDescent="0.3">
      <c r="A778" t="s">
        <v>344</v>
      </c>
      <c r="B778">
        <v>0</v>
      </c>
      <c r="C778">
        <v>0</v>
      </c>
      <c r="D778">
        <v>0</v>
      </c>
      <c r="E778">
        <v>0</v>
      </c>
      <c r="F778">
        <v>0</v>
      </c>
      <c r="G778">
        <v>0</v>
      </c>
    </row>
    <row r="779" spans="1:7" x14ac:dyDescent="0.3">
      <c r="A779" t="s">
        <v>345</v>
      </c>
      <c r="B779">
        <v>0</v>
      </c>
      <c r="C779">
        <v>0</v>
      </c>
      <c r="D779">
        <v>0</v>
      </c>
      <c r="E779">
        <v>0</v>
      </c>
      <c r="F779">
        <v>1</v>
      </c>
      <c r="G779">
        <v>0</v>
      </c>
    </row>
    <row r="780" spans="1:7" x14ac:dyDescent="0.3">
      <c r="A780" t="s">
        <v>346</v>
      </c>
      <c r="B780">
        <v>1</v>
      </c>
      <c r="C780">
        <v>5</v>
      </c>
      <c r="D780">
        <v>0</v>
      </c>
      <c r="E780">
        <v>4</v>
      </c>
      <c r="F780">
        <v>10</v>
      </c>
      <c r="G780">
        <v>13</v>
      </c>
    </row>
    <row r="781" spans="1:7" x14ac:dyDescent="0.3">
      <c r="A781" t="s">
        <v>347</v>
      </c>
      <c r="B781">
        <v>4</v>
      </c>
      <c r="C781">
        <v>5</v>
      </c>
      <c r="D781">
        <v>0</v>
      </c>
      <c r="E781">
        <v>3</v>
      </c>
      <c r="F781">
        <v>4</v>
      </c>
      <c r="G781">
        <v>1</v>
      </c>
    </row>
    <row r="782" spans="1:7" x14ac:dyDescent="0.3">
      <c r="A782" t="s">
        <v>348</v>
      </c>
      <c r="B782">
        <v>0</v>
      </c>
      <c r="C782">
        <v>0</v>
      </c>
      <c r="D782">
        <v>0</v>
      </c>
      <c r="E782">
        <v>0</v>
      </c>
      <c r="F782">
        <v>0</v>
      </c>
      <c r="G782">
        <v>0</v>
      </c>
    </row>
    <row r="783" spans="1:7" x14ac:dyDescent="0.3">
      <c r="A783" t="s">
        <v>35</v>
      </c>
      <c r="B783">
        <v>3</v>
      </c>
      <c r="C783">
        <v>1</v>
      </c>
      <c r="D783">
        <v>0</v>
      </c>
      <c r="E783">
        <v>0</v>
      </c>
      <c r="F783">
        <v>3</v>
      </c>
      <c r="G783">
        <v>1</v>
      </c>
    </row>
    <row r="784" spans="1:7" x14ac:dyDescent="0.3">
      <c r="A784" t="s">
        <v>349</v>
      </c>
      <c r="B784">
        <v>0</v>
      </c>
      <c r="C784">
        <v>0</v>
      </c>
      <c r="D784">
        <v>0</v>
      </c>
      <c r="E784">
        <v>0</v>
      </c>
      <c r="F784">
        <v>0</v>
      </c>
      <c r="G784">
        <v>0</v>
      </c>
    </row>
    <row r="785" spans="1:7" x14ac:dyDescent="0.3">
      <c r="A785" t="s">
        <v>350</v>
      </c>
      <c r="B785">
        <v>0</v>
      </c>
      <c r="C785">
        <v>0</v>
      </c>
      <c r="D785">
        <v>0</v>
      </c>
      <c r="E785">
        <v>0</v>
      </c>
      <c r="F785">
        <v>0</v>
      </c>
      <c r="G785">
        <v>0</v>
      </c>
    </row>
    <row r="786" spans="1:7" x14ac:dyDescent="0.3">
      <c r="A786" t="s">
        <v>351</v>
      </c>
      <c r="B786">
        <v>0</v>
      </c>
      <c r="C786">
        <v>0</v>
      </c>
      <c r="D786">
        <v>0</v>
      </c>
      <c r="E786">
        <v>2</v>
      </c>
      <c r="F786">
        <v>0</v>
      </c>
      <c r="G786">
        <v>1</v>
      </c>
    </row>
    <row r="787" spans="1:7" x14ac:dyDescent="0.3">
      <c r="A787" t="s">
        <v>352</v>
      </c>
      <c r="B787">
        <v>94</v>
      </c>
      <c r="C787">
        <v>138</v>
      </c>
      <c r="D787">
        <v>118</v>
      </c>
      <c r="E787">
        <v>117</v>
      </c>
      <c r="F787">
        <v>128</v>
      </c>
      <c r="G787">
        <v>126</v>
      </c>
    </row>
    <row r="788" spans="1:7" x14ac:dyDescent="0.3">
      <c r="A788" t="s">
        <v>312</v>
      </c>
      <c r="B788">
        <v>0</v>
      </c>
      <c r="C788">
        <v>0</v>
      </c>
      <c r="D788">
        <v>1</v>
      </c>
      <c r="E788">
        <v>0</v>
      </c>
      <c r="F788">
        <v>0</v>
      </c>
      <c r="G788">
        <v>4</v>
      </c>
    </row>
  </sheetData>
  <pageMargins left="0.7" right="0.7" top="0.75" bottom="0.75" header="0.3" footer="0.3"/>
  <tableParts count="3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1"/>
  <sheetViews>
    <sheetView tabSelected="1" zoomScale="80" zoomScaleNormal="80" workbookViewId="0">
      <selection activeCell="R19" sqref="R19"/>
    </sheetView>
  </sheetViews>
  <sheetFormatPr defaultRowHeight="16.5" x14ac:dyDescent="0.3"/>
  <cols>
    <col min="1" max="1" width="20.140625" customWidth="1"/>
  </cols>
  <sheetData>
    <row r="1" spans="1:6" x14ac:dyDescent="0.3">
      <c r="A1" s="14" t="s">
        <v>205</v>
      </c>
    </row>
    <row r="2" spans="1:6" x14ac:dyDescent="0.3">
      <c r="A2" t="s">
        <v>1</v>
      </c>
      <c r="B2" t="s">
        <v>51</v>
      </c>
      <c r="C2" t="s">
        <v>52</v>
      </c>
      <c r="D2" t="s">
        <v>53</v>
      </c>
      <c r="E2" t="s">
        <v>54</v>
      </c>
      <c r="F2" t="s">
        <v>113</v>
      </c>
    </row>
    <row r="3" spans="1:6" x14ac:dyDescent="0.3">
      <c r="A3" t="s">
        <v>187</v>
      </c>
      <c r="B3">
        <v>602494</v>
      </c>
      <c r="C3">
        <v>610046</v>
      </c>
      <c r="D3">
        <v>621400</v>
      </c>
      <c r="E3">
        <v>630849</v>
      </c>
      <c r="F3">
        <v>633478</v>
      </c>
    </row>
    <row r="4" spans="1:6" x14ac:dyDescent="0.3">
      <c r="A4" t="s">
        <v>188</v>
      </c>
      <c r="B4">
        <v>39113</v>
      </c>
      <c r="C4">
        <v>30179</v>
      </c>
      <c r="D4">
        <v>25555</v>
      </c>
      <c r="E4">
        <v>26504</v>
      </c>
      <c r="F4">
        <v>25680</v>
      </c>
    </row>
    <row r="5" spans="1:6" x14ac:dyDescent="0.3">
      <c r="A5" t="s">
        <v>189</v>
      </c>
      <c r="B5">
        <v>563381</v>
      </c>
      <c r="C5">
        <v>579867</v>
      </c>
      <c r="D5">
        <v>595845</v>
      </c>
      <c r="E5">
        <v>604345</v>
      </c>
      <c r="F5">
        <v>607798</v>
      </c>
    </row>
    <row r="6" spans="1:6" x14ac:dyDescent="0.3">
      <c r="A6" t="s">
        <v>190</v>
      </c>
      <c r="B6">
        <v>353950</v>
      </c>
      <c r="C6">
        <v>356434</v>
      </c>
      <c r="D6">
        <v>361050</v>
      </c>
      <c r="E6">
        <v>364053</v>
      </c>
      <c r="F6">
        <v>364120</v>
      </c>
    </row>
    <row r="7" spans="1:6" x14ac:dyDescent="0.3">
      <c r="A7" t="s">
        <v>191</v>
      </c>
      <c r="B7">
        <v>248508</v>
      </c>
      <c r="C7">
        <v>253571</v>
      </c>
      <c r="D7">
        <v>260314</v>
      </c>
      <c r="E7">
        <v>266763</v>
      </c>
      <c r="F7">
        <v>269330</v>
      </c>
    </row>
    <row r="8" spans="1:6" x14ac:dyDescent="0.3">
      <c r="A8" t="s">
        <v>201</v>
      </c>
    </row>
    <row r="9" spans="1:6" x14ac:dyDescent="0.3">
      <c r="A9" t="s">
        <v>202</v>
      </c>
      <c r="B9">
        <v>96</v>
      </c>
      <c r="C9">
        <v>261</v>
      </c>
      <c r="D9">
        <v>309</v>
      </c>
      <c r="E9">
        <v>315</v>
      </c>
      <c r="F9">
        <v>319</v>
      </c>
    </row>
    <row r="10" spans="1:6" x14ac:dyDescent="0.3">
      <c r="A10" t="s">
        <v>192</v>
      </c>
      <c r="B10">
        <v>3970</v>
      </c>
      <c r="C10">
        <v>3509</v>
      </c>
      <c r="D10">
        <v>3650</v>
      </c>
      <c r="E10">
        <v>3706</v>
      </c>
      <c r="F10">
        <v>3580</v>
      </c>
    </row>
    <row r="11" spans="1:6" x14ac:dyDescent="0.3">
      <c r="A11" t="s">
        <v>193</v>
      </c>
      <c r="B11">
        <v>74990</v>
      </c>
      <c r="C11">
        <v>70147</v>
      </c>
      <c r="D11">
        <v>65724</v>
      </c>
      <c r="E11">
        <v>61695</v>
      </c>
      <c r="F11">
        <v>56925</v>
      </c>
    </row>
    <row r="12" spans="1:6" x14ac:dyDescent="0.3">
      <c r="A12" t="s">
        <v>194</v>
      </c>
      <c r="B12">
        <v>125994</v>
      </c>
      <c r="C12">
        <v>126588</v>
      </c>
      <c r="D12">
        <v>128945</v>
      </c>
      <c r="E12">
        <v>130989</v>
      </c>
      <c r="F12">
        <v>131739</v>
      </c>
    </row>
    <row r="13" spans="1:6" x14ac:dyDescent="0.3">
      <c r="A13" t="s">
        <v>195</v>
      </c>
      <c r="B13">
        <v>340453</v>
      </c>
      <c r="C13">
        <v>348152</v>
      </c>
      <c r="D13">
        <v>356341</v>
      </c>
      <c r="E13">
        <v>362586</v>
      </c>
      <c r="F13">
        <v>367095</v>
      </c>
    </row>
    <row r="14" spans="1:6" x14ac:dyDescent="0.3">
      <c r="A14" t="s">
        <v>196</v>
      </c>
      <c r="B14">
        <v>56991</v>
      </c>
      <c r="C14">
        <v>61389</v>
      </c>
      <c r="D14">
        <v>66431</v>
      </c>
      <c r="E14">
        <v>71558</v>
      </c>
      <c r="F14">
        <v>73820</v>
      </c>
    </row>
    <row r="15" spans="1:6" x14ac:dyDescent="0.3">
      <c r="A15" t="s">
        <v>203</v>
      </c>
    </row>
    <row r="16" spans="1:6" x14ac:dyDescent="0.3">
      <c r="A16" t="s">
        <v>204</v>
      </c>
      <c r="B16">
        <v>123</v>
      </c>
      <c r="C16">
        <v>371</v>
      </c>
      <c r="D16">
        <v>1431</v>
      </c>
      <c r="E16">
        <v>2228</v>
      </c>
      <c r="F16">
        <v>2847</v>
      </c>
    </row>
    <row r="17" spans="1:7" x14ac:dyDescent="0.3">
      <c r="A17" t="s">
        <v>197</v>
      </c>
      <c r="B17">
        <v>96394</v>
      </c>
      <c r="C17">
        <v>97147</v>
      </c>
      <c r="D17">
        <v>97583</v>
      </c>
      <c r="E17">
        <v>97820</v>
      </c>
      <c r="F17">
        <v>97320</v>
      </c>
    </row>
    <row r="18" spans="1:7" x14ac:dyDescent="0.3">
      <c r="A18" t="s">
        <v>198</v>
      </c>
      <c r="B18">
        <v>600012</v>
      </c>
      <c r="C18">
        <v>607400</v>
      </c>
      <c r="D18">
        <v>618586</v>
      </c>
      <c r="E18">
        <v>627927</v>
      </c>
      <c r="F18">
        <v>630704</v>
      </c>
    </row>
    <row r="19" spans="1:7" x14ac:dyDescent="0.3">
      <c r="A19" t="s">
        <v>199</v>
      </c>
      <c r="B19">
        <v>144052</v>
      </c>
      <c r="C19">
        <v>145346</v>
      </c>
      <c r="D19">
        <v>147055</v>
      </c>
      <c r="E19">
        <v>147413</v>
      </c>
      <c r="F19">
        <v>145725</v>
      </c>
    </row>
    <row r="20" spans="1:7" x14ac:dyDescent="0.3">
      <c r="A20" t="s">
        <v>200</v>
      </c>
      <c r="B20">
        <v>31755</v>
      </c>
      <c r="C20">
        <v>31978</v>
      </c>
      <c r="D20">
        <v>32079</v>
      </c>
      <c r="E20">
        <v>31785</v>
      </c>
      <c r="F20">
        <v>31013</v>
      </c>
    </row>
    <row r="22" spans="1:7" x14ac:dyDescent="0.3">
      <c r="A22" s="14" t="s">
        <v>486</v>
      </c>
    </row>
    <row r="23" spans="1:7" x14ac:dyDescent="0.3">
      <c r="A23" s="14" t="s">
        <v>49</v>
      </c>
      <c r="B23" t="s">
        <v>50</v>
      </c>
      <c r="C23" t="s">
        <v>51</v>
      </c>
      <c r="D23" t="s">
        <v>52</v>
      </c>
      <c r="E23" t="s">
        <v>53</v>
      </c>
      <c r="F23" t="s">
        <v>54</v>
      </c>
      <c r="G23" t="s">
        <v>113</v>
      </c>
    </row>
    <row r="24" spans="1:7" x14ac:dyDescent="0.3">
      <c r="A24" s="66" t="s">
        <v>298</v>
      </c>
      <c r="B24" s="10">
        <v>1318</v>
      </c>
      <c r="C24" s="10">
        <v>1463</v>
      </c>
      <c r="D24" s="10">
        <v>1332</v>
      </c>
      <c r="E24" s="10">
        <v>1347</v>
      </c>
      <c r="F24" s="10">
        <v>1389</v>
      </c>
      <c r="G24" s="10">
        <v>1328</v>
      </c>
    </row>
    <row r="25" spans="1:7" x14ac:dyDescent="0.3">
      <c r="A25" s="77" t="s">
        <v>444</v>
      </c>
      <c r="B25" s="78">
        <v>648</v>
      </c>
      <c r="C25" s="78">
        <v>728</v>
      </c>
      <c r="D25" s="78">
        <v>641</v>
      </c>
      <c r="E25" s="78">
        <v>645</v>
      </c>
      <c r="F25" s="78">
        <v>661</v>
      </c>
      <c r="G25" s="78">
        <v>654</v>
      </c>
    </row>
    <row r="26" spans="1:7" x14ac:dyDescent="0.3">
      <c r="A26" t="s">
        <v>299</v>
      </c>
      <c r="B26" s="10">
        <v>40</v>
      </c>
      <c r="C26" s="10">
        <v>39</v>
      </c>
      <c r="D26" s="10">
        <v>32</v>
      </c>
      <c r="E26" s="10">
        <v>36</v>
      </c>
      <c r="F26" s="10">
        <v>39</v>
      </c>
      <c r="G26" s="10">
        <v>26</v>
      </c>
    </row>
    <row r="27" spans="1:7" x14ac:dyDescent="0.3">
      <c r="A27" t="s">
        <v>300</v>
      </c>
      <c r="B27" s="10">
        <v>658</v>
      </c>
      <c r="C27" s="10">
        <v>760</v>
      </c>
      <c r="D27" s="10">
        <v>667</v>
      </c>
      <c r="E27" s="10">
        <v>663</v>
      </c>
      <c r="F27" s="10">
        <v>670</v>
      </c>
      <c r="G27" s="10">
        <v>692</v>
      </c>
    </row>
    <row r="28" spans="1:7" x14ac:dyDescent="0.3">
      <c r="A28" t="s">
        <v>301</v>
      </c>
      <c r="B28" s="79">
        <v>3.0349013657056148</v>
      </c>
      <c r="C28" s="79">
        <v>2.6657552973342447</v>
      </c>
      <c r="D28" s="79">
        <v>2.4024024024024024</v>
      </c>
      <c r="E28" s="79">
        <v>2.6726057906458798</v>
      </c>
      <c r="F28" s="79">
        <v>2.8077753779697625</v>
      </c>
      <c r="G28" s="79">
        <v>1.957831325301205</v>
      </c>
    </row>
    <row r="29" spans="1:7" x14ac:dyDescent="0.3">
      <c r="A29" t="s">
        <v>302</v>
      </c>
      <c r="B29" s="73">
        <v>6.0790273556231007</v>
      </c>
      <c r="C29" s="73">
        <v>5.1315789473684212</v>
      </c>
      <c r="D29" s="73">
        <v>4.7976011994003001</v>
      </c>
      <c r="E29" s="73">
        <v>5.4298642533936654</v>
      </c>
      <c r="F29" s="73">
        <v>5.8208955223880592</v>
      </c>
      <c r="G29" s="73">
        <v>3.7572254335260116</v>
      </c>
    </row>
    <row r="30" spans="1:7" x14ac:dyDescent="0.3">
      <c r="A30" t="s">
        <v>303</v>
      </c>
      <c r="B30" s="79">
        <v>49.92412746585736</v>
      </c>
      <c r="C30" s="79">
        <v>51.94805194805194</v>
      </c>
      <c r="D30" s="79">
        <v>50.07507507507507</v>
      </c>
      <c r="E30" s="79">
        <v>49.220489977728285</v>
      </c>
      <c r="F30" s="79">
        <v>48.236141108711308</v>
      </c>
      <c r="G30" s="79">
        <v>52.108433734939766</v>
      </c>
    </row>
    <row r="31" spans="1:7" x14ac:dyDescent="0.3">
      <c r="A31" t="s">
        <v>304</v>
      </c>
      <c r="B31" s="73">
        <v>698</v>
      </c>
      <c r="C31" s="73">
        <v>799</v>
      </c>
      <c r="D31" s="73">
        <v>699</v>
      </c>
      <c r="E31" s="73">
        <v>699</v>
      </c>
      <c r="F31" s="73">
        <v>709</v>
      </c>
      <c r="G31" s="73">
        <v>718</v>
      </c>
    </row>
    <row r="32" spans="1:7" x14ac:dyDescent="0.3">
      <c r="A32" t="s">
        <v>305</v>
      </c>
      <c r="B32" s="79">
        <v>52.959028831562968</v>
      </c>
      <c r="C32" s="79">
        <v>54.613807245386191</v>
      </c>
      <c r="D32" s="79">
        <v>52.477477477477471</v>
      </c>
      <c r="E32" s="79">
        <v>51.893095768374167</v>
      </c>
      <c r="F32" s="79">
        <v>51.043916486681063</v>
      </c>
      <c r="G32" s="79">
        <v>54.066265060240958</v>
      </c>
    </row>
    <row r="33" spans="1:7" x14ac:dyDescent="0.3">
      <c r="A33" t="s">
        <v>306</v>
      </c>
      <c r="B33" s="73">
        <v>5.7306590257879657</v>
      </c>
      <c r="C33" s="73">
        <v>4.8811013767209008</v>
      </c>
      <c r="D33" s="73">
        <v>4.5779685264663801</v>
      </c>
      <c r="E33" s="73">
        <v>5.1502145922746783</v>
      </c>
      <c r="F33" s="73">
        <v>5.500705218617771</v>
      </c>
      <c r="G33" s="73">
        <v>3.6211699164345403</v>
      </c>
    </row>
    <row r="34" spans="1:7" x14ac:dyDescent="0.3">
      <c r="A34" t="s">
        <v>307</v>
      </c>
      <c r="B34" s="73">
        <v>30.00097503168853</v>
      </c>
      <c r="C34" s="73">
        <v>29.330806371553631</v>
      </c>
      <c r="D34" s="73">
        <v>24.146988757312954</v>
      </c>
      <c r="E34" s="73">
        <v>27.269132705234309</v>
      </c>
      <c r="F34" s="73">
        <v>29.639334893324992</v>
      </c>
      <c r="G34" s="73">
        <v>19.79789396095703</v>
      </c>
    </row>
    <row r="35" spans="1:7" x14ac:dyDescent="0.3">
      <c r="A35" t="s">
        <v>308</v>
      </c>
      <c r="B35" s="73">
        <v>493.51603927127627</v>
      </c>
      <c r="C35" s="73">
        <v>571.57468826617321</v>
      </c>
      <c r="D35" s="73">
        <v>503.31379691024193</v>
      </c>
      <c r="E35" s="73">
        <v>502.20652732139854</v>
      </c>
      <c r="F35" s="73">
        <v>509.1885738084037</v>
      </c>
      <c r="G35" s="73">
        <v>526.92856234547173</v>
      </c>
    </row>
    <row r="37" spans="1:7" x14ac:dyDescent="0.3">
      <c r="A37" s="14" t="s">
        <v>445</v>
      </c>
    </row>
    <row r="38" spans="1:7" x14ac:dyDescent="0.3">
      <c r="A38" t="s">
        <v>49</v>
      </c>
      <c r="B38" t="s">
        <v>50</v>
      </c>
      <c r="C38" t="s">
        <v>51</v>
      </c>
      <c r="D38" t="s">
        <v>52</v>
      </c>
      <c r="E38" t="s">
        <v>53</v>
      </c>
      <c r="F38" t="s">
        <v>54</v>
      </c>
      <c r="G38" t="s">
        <v>113</v>
      </c>
    </row>
    <row r="39" spans="1:7" x14ac:dyDescent="0.3">
      <c r="A39" t="s">
        <v>298</v>
      </c>
      <c r="B39">
        <v>1131</v>
      </c>
      <c r="C39">
        <v>1239</v>
      </c>
      <c r="D39">
        <v>1138</v>
      </c>
      <c r="E39">
        <v>1128</v>
      </c>
      <c r="F39">
        <v>1190</v>
      </c>
      <c r="G39">
        <v>1136</v>
      </c>
    </row>
    <row r="40" spans="1:7" x14ac:dyDescent="0.3">
      <c r="A40" t="s">
        <v>446</v>
      </c>
      <c r="B40">
        <v>475</v>
      </c>
      <c r="C40">
        <v>521</v>
      </c>
      <c r="D40">
        <v>484</v>
      </c>
      <c r="E40">
        <v>473</v>
      </c>
      <c r="F40">
        <v>485</v>
      </c>
      <c r="G40">
        <v>495</v>
      </c>
    </row>
    <row r="41" spans="1:7" x14ac:dyDescent="0.3">
      <c r="A41" t="s">
        <v>299</v>
      </c>
      <c r="B41">
        <v>29</v>
      </c>
      <c r="C41">
        <v>34</v>
      </c>
      <c r="D41">
        <v>25</v>
      </c>
      <c r="E41">
        <v>31</v>
      </c>
      <c r="F41">
        <v>24</v>
      </c>
      <c r="G41">
        <v>21</v>
      </c>
    </row>
    <row r="42" spans="1:7" x14ac:dyDescent="0.3">
      <c r="A42" t="s">
        <v>300</v>
      </c>
      <c r="B42">
        <v>481</v>
      </c>
      <c r="C42">
        <v>547</v>
      </c>
      <c r="D42">
        <v>511</v>
      </c>
      <c r="E42">
        <v>489</v>
      </c>
      <c r="F42">
        <v>501</v>
      </c>
      <c r="G42">
        <v>527</v>
      </c>
    </row>
    <row r="44" spans="1:7" x14ac:dyDescent="0.3">
      <c r="A44" t="s">
        <v>301</v>
      </c>
      <c r="B44">
        <v>2.5641025641025639</v>
      </c>
      <c r="C44">
        <v>2.744148506860371</v>
      </c>
      <c r="D44">
        <v>2.1968365553602811</v>
      </c>
      <c r="E44">
        <v>2.74822695035461</v>
      </c>
      <c r="F44">
        <v>2.0168067226890756</v>
      </c>
      <c r="G44">
        <v>1.8485915492957745</v>
      </c>
    </row>
    <row r="45" spans="1:7" x14ac:dyDescent="0.3">
      <c r="A45" t="s">
        <v>302</v>
      </c>
      <c r="B45">
        <v>6.0291060291060292</v>
      </c>
      <c r="C45">
        <v>6.2157221206581355</v>
      </c>
      <c r="D45">
        <v>4.8923679060665357</v>
      </c>
      <c r="E45">
        <v>6.3394683026584868</v>
      </c>
      <c r="F45">
        <v>4.7904191616766472</v>
      </c>
      <c r="G45">
        <v>3.9848197343453511</v>
      </c>
    </row>
    <row r="46" spans="1:7" x14ac:dyDescent="0.3">
      <c r="A46" t="s">
        <v>303</v>
      </c>
      <c r="B46">
        <v>42.528735632183903</v>
      </c>
      <c r="C46">
        <v>44.14850686037127</v>
      </c>
      <c r="D46">
        <v>44.903339191564143</v>
      </c>
      <c r="E46">
        <v>43.351063829787236</v>
      </c>
      <c r="F46">
        <v>42.100840336134453</v>
      </c>
      <c r="G46">
        <v>46.390845070422536</v>
      </c>
    </row>
    <row r="47" spans="1:7" x14ac:dyDescent="0.3">
      <c r="A47" t="s">
        <v>304</v>
      </c>
      <c r="B47">
        <v>510</v>
      </c>
      <c r="C47">
        <v>581</v>
      </c>
      <c r="D47">
        <v>536</v>
      </c>
      <c r="E47">
        <v>520</v>
      </c>
      <c r="F47">
        <v>525</v>
      </c>
      <c r="G47">
        <v>548</v>
      </c>
    </row>
    <row r="48" spans="1:7" x14ac:dyDescent="0.3">
      <c r="A48" t="s">
        <v>305</v>
      </c>
      <c r="B48">
        <v>45.092838196286472</v>
      </c>
      <c r="C48">
        <v>46.89265536723164</v>
      </c>
      <c r="D48">
        <v>47.100175746924428</v>
      </c>
      <c r="E48">
        <v>46.099290780141843</v>
      </c>
      <c r="F48">
        <v>44.117647058823529</v>
      </c>
      <c r="G48">
        <v>48.239436619718312</v>
      </c>
    </row>
    <row r="49" spans="1:7" x14ac:dyDescent="0.3">
      <c r="A49" t="s">
        <v>306</v>
      </c>
      <c r="B49">
        <v>5.6862745098039218</v>
      </c>
      <c r="C49">
        <v>5.8519793459552494</v>
      </c>
      <c r="D49">
        <v>4.6641791044776122</v>
      </c>
      <c r="E49">
        <v>5.9615384615384617</v>
      </c>
      <c r="F49">
        <v>4.5714285714285712</v>
      </c>
      <c r="G49">
        <v>3.832116788321168</v>
      </c>
    </row>
    <row r="50" spans="1:7" x14ac:dyDescent="0.3">
      <c r="A50" t="s">
        <v>307</v>
      </c>
      <c r="B50">
        <v>21.750706897974183</v>
      </c>
      <c r="C50">
        <v>25.570446580328806</v>
      </c>
      <c r="D50">
        <v>18.864834966650747</v>
      </c>
      <c r="E50">
        <v>23.481753162840654</v>
      </c>
      <c r="F50">
        <v>18.239590703584611</v>
      </c>
      <c r="G50">
        <v>15.990606660772986</v>
      </c>
    </row>
    <row r="51" spans="1:7" x14ac:dyDescent="0.3">
      <c r="A51" t="s">
        <v>308</v>
      </c>
      <c r="B51">
        <v>360.76172475605455</v>
      </c>
      <c r="C51">
        <v>411.38336115999579</v>
      </c>
      <c r="D51">
        <v>385.59722671834123</v>
      </c>
      <c r="E51">
        <v>370.40571924609941</v>
      </c>
      <c r="F51">
        <v>380.75145593732879</v>
      </c>
      <c r="G51">
        <v>401.2880814393983</v>
      </c>
    </row>
    <row r="53" spans="1:7" x14ac:dyDescent="0.3">
      <c r="A53" s="14" t="s">
        <v>447</v>
      </c>
    </row>
    <row r="54" spans="1:7" x14ac:dyDescent="0.3">
      <c r="A54" t="s">
        <v>49</v>
      </c>
      <c r="B54" t="s">
        <v>50</v>
      </c>
      <c r="C54" t="s">
        <v>51</v>
      </c>
      <c r="D54" t="s">
        <v>52</v>
      </c>
      <c r="E54" t="s">
        <v>53</v>
      </c>
      <c r="F54" t="s">
        <v>54</v>
      </c>
      <c r="G54" t="s">
        <v>113</v>
      </c>
    </row>
    <row r="55" spans="1:7" x14ac:dyDescent="0.3">
      <c r="A55" s="14" t="s">
        <v>38</v>
      </c>
    </row>
    <row r="56" spans="1:7" x14ac:dyDescent="0.3">
      <c r="A56" t="s">
        <v>322</v>
      </c>
      <c r="B56">
        <v>137</v>
      </c>
      <c r="C56">
        <v>161</v>
      </c>
      <c r="D56">
        <v>160</v>
      </c>
      <c r="E56">
        <v>148</v>
      </c>
      <c r="F56">
        <v>149</v>
      </c>
      <c r="G56">
        <v>167</v>
      </c>
    </row>
    <row r="57" spans="1:7" x14ac:dyDescent="0.3">
      <c r="A57" t="s">
        <v>4</v>
      </c>
      <c r="B57">
        <v>7</v>
      </c>
      <c r="C57">
        <v>13</v>
      </c>
      <c r="D57">
        <v>4</v>
      </c>
      <c r="E57">
        <v>5</v>
      </c>
      <c r="F57">
        <v>6</v>
      </c>
      <c r="G57">
        <v>7</v>
      </c>
    </row>
    <row r="58" spans="1:7" x14ac:dyDescent="0.3">
      <c r="A58" t="s">
        <v>323</v>
      </c>
      <c r="B58">
        <v>69</v>
      </c>
      <c r="C58">
        <v>71</v>
      </c>
      <c r="D58">
        <v>56</v>
      </c>
      <c r="E58">
        <v>50</v>
      </c>
      <c r="F58">
        <v>54</v>
      </c>
      <c r="G58">
        <v>48</v>
      </c>
    </row>
    <row r="59" spans="1:7" x14ac:dyDescent="0.3">
      <c r="A59" t="s">
        <v>6</v>
      </c>
      <c r="B59">
        <v>39</v>
      </c>
      <c r="C59">
        <v>49</v>
      </c>
      <c r="D59">
        <v>39</v>
      </c>
      <c r="E59">
        <v>36</v>
      </c>
      <c r="F59">
        <v>34</v>
      </c>
      <c r="G59">
        <v>33</v>
      </c>
    </row>
    <row r="60" spans="1:7" x14ac:dyDescent="0.3">
      <c r="A60" t="s">
        <v>7</v>
      </c>
      <c r="B60">
        <v>46</v>
      </c>
      <c r="C60">
        <v>52</v>
      </c>
      <c r="D60">
        <v>45</v>
      </c>
      <c r="E60">
        <v>50</v>
      </c>
      <c r="F60">
        <v>39</v>
      </c>
      <c r="G60">
        <v>25</v>
      </c>
    </row>
    <row r="61" spans="1:7" x14ac:dyDescent="0.3">
      <c r="A61" t="s">
        <v>8</v>
      </c>
      <c r="B61">
        <v>20</v>
      </c>
      <c r="C61">
        <v>26</v>
      </c>
      <c r="D61">
        <v>17</v>
      </c>
      <c r="E61">
        <v>27</v>
      </c>
      <c r="F61">
        <v>30</v>
      </c>
      <c r="G61">
        <v>19</v>
      </c>
    </row>
    <row r="62" spans="1:7" x14ac:dyDescent="0.3">
      <c r="A62" t="s">
        <v>9</v>
      </c>
      <c r="B62">
        <v>75</v>
      </c>
      <c r="C62">
        <v>73</v>
      </c>
      <c r="D62">
        <v>66</v>
      </c>
      <c r="E62">
        <v>66</v>
      </c>
      <c r="F62">
        <v>65</v>
      </c>
      <c r="G62">
        <v>64</v>
      </c>
    </row>
    <row r="63" spans="1:7" x14ac:dyDescent="0.3">
      <c r="A63" t="s">
        <v>10</v>
      </c>
      <c r="B63">
        <v>36</v>
      </c>
      <c r="C63">
        <v>35</v>
      </c>
      <c r="D63">
        <v>40</v>
      </c>
      <c r="E63">
        <v>31</v>
      </c>
      <c r="F63">
        <v>35</v>
      </c>
      <c r="G63">
        <v>29</v>
      </c>
    </row>
    <row r="64" spans="1:7" x14ac:dyDescent="0.3">
      <c r="A64" t="s">
        <v>324</v>
      </c>
      <c r="B64">
        <v>57</v>
      </c>
      <c r="C64">
        <v>62</v>
      </c>
      <c r="D64">
        <v>43</v>
      </c>
      <c r="E64">
        <v>44</v>
      </c>
      <c r="F64">
        <v>42</v>
      </c>
      <c r="G64">
        <v>50</v>
      </c>
    </row>
    <row r="65" spans="1:7" x14ac:dyDescent="0.3">
      <c r="A65" t="s">
        <v>12</v>
      </c>
      <c r="B65">
        <v>44</v>
      </c>
      <c r="C65">
        <v>27</v>
      </c>
      <c r="D65">
        <v>27</v>
      </c>
      <c r="E65">
        <v>37</v>
      </c>
      <c r="F65">
        <v>42</v>
      </c>
      <c r="G65">
        <v>45</v>
      </c>
    </row>
    <row r="66" spans="1:7" x14ac:dyDescent="0.3">
      <c r="A66" t="s">
        <v>13</v>
      </c>
      <c r="B66">
        <v>27</v>
      </c>
      <c r="C66">
        <v>36</v>
      </c>
      <c r="D66">
        <v>33</v>
      </c>
      <c r="E66">
        <v>30</v>
      </c>
      <c r="F66">
        <v>32</v>
      </c>
      <c r="G66">
        <v>35</v>
      </c>
    </row>
    <row r="67" spans="1:7" x14ac:dyDescent="0.3">
      <c r="A67" t="s">
        <v>325</v>
      </c>
      <c r="B67">
        <v>83</v>
      </c>
      <c r="C67">
        <v>72</v>
      </c>
      <c r="D67">
        <v>67</v>
      </c>
      <c r="E67">
        <v>86</v>
      </c>
      <c r="F67">
        <v>78</v>
      </c>
      <c r="G67">
        <v>49</v>
      </c>
    </row>
    <row r="68" spans="1:7" x14ac:dyDescent="0.3">
      <c r="A68" t="s">
        <v>15</v>
      </c>
      <c r="B68">
        <v>29</v>
      </c>
      <c r="C68">
        <v>33</v>
      </c>
      <c r="D68">
        <v>31</v>
      </c>
      <c r="E68">
        <v>33</v>
      </c>
      <c r="F68">
        <v>35</v>
      </c>
      <c r="G68">
        <v>22</v>
      </c>
    </row>
    <row r="69" spans="1:7" x14ac:dyDescent="0.3">
      <c r="A69" t="s">
        <v>16</v>
      </c>
      <c r="B69">
        <v>50</v>
      </c>
      <c r="C69">
        <v>59</v>
      </c>
      <c r="D69">
        <v>44</v>
      </c>
      <c r="E69">
        <v>44</v>
      </c>
      <c r="F69">
        <v>50</v>
      </c>
      <c r="G69">
        <v>39</v>
      </c>
    </row>
    <row r="70" spans="1:7" x14ac:dyDescent="0.3">
      <c r="A70" t="s">
        <v>17</v>
      </c>
      <c r="B70">
        <v>48</v>
      </c>
      <c r="C70">
        <v>56</v>
      </c>
      <c r="D70">
        <v>38</v>
      </c>
      <c r="E70">
        <v>45</v>
      </c>
      <c r="F70">
        <v>41</v>
      </c>
      <c r="G70">
        <v>41</v>
      </c>
    </row>
    <row r="71" spans="1:7" x14ac:dyDescent="0.3">
      <c r="A71" t="s">
        <v>294</v>
      </c>
      <c r="B71">
        <v>25</v>
      </c>
      <c r="C71">
        <v>35</v>
      </c>
      <c r="D71">
        <v>32</v>
      </c>
      <c r="E71">
        <v>42</v>
      </c>
      <c r="F71">
        <v>39</v>
      </c>
      <c r="G71">
        <v>56</v>
      </c>
    </row>
    <row r="72" spans="1:7" x14ac:dyDescent="0.3">
      <c r="A72" t="s">
        <v>295</v>
      </c>
      <c r="B72">
        <v>53</v>
      </c>
      <c r="C72">
        <v>61</v>
      </c>
      <c r="D72">
        <v>34</v>
      </c>
      <c r="E72">
        <v>48</v>
      </c>
      <c r="F72">
        <v>52</v>
      </c>
      <c r="G72">
        <v>33</v>
      </c>
    </row>
    <row r="73" spans="1:7" x14ac:dyDescent="0.3">
      <c r="A73" t="s">
        <v>211</v>
      </c>
      <c r="B73">
        <v>358</v>
      </c>
      <c r="C73">
        <v>428</v>
      </c>
      <c r="D73">
        <v>421</v>
      </c>
      <c r="E73">
        <v>399</v>
      </c>
      <c r="F73">
        <v>455</v>
      </c>
      <c r="G73">
        <v>478</v>
      </c>
    </row>
    <row r="74" spans="1:7" x14ac:dyDescent="0.3">
      <c r="A74" t="s">
        <v>296</v>
      </c>
      <c r="B74">
        <v>115</v>
      </c>
      <c r="C74">
        <v>114</v>
      </c>
      <c r="D74">
        <v>135</v>
      </c>
      <c r="E74">
        <v>126</v>
      </c>
      <c r="F74">
        <v>111</v>
      </c>
      <c r="G74">
        <v>88</v>
      </c>
    </row>
    <row r="75" spans="1:7" x14ac:dyDescent="0.3">
      <c r="A75" s="14" t="s">
        <v>326</v>
      </c>
    </row>
    <row r="76" spans="1:7" x14ac:dyDescent="0.3">
      <c r="A76" t="s">
        <v>322</v>
      </c>
      <c r="B76">
        <v>9</v>
      </c>
      <c r="C76">
        <v>8</v>
      </c>
      <c r="D76">
        <v>4</v>
      </c>
      <c r="E76">
        <v>8</v>
      </c>
      <c r="F76">
        <v>5</v>
      </c>
      <c r="G76">
        <v>3</v>
      </c>
    </row>
    <row r="77" spans="1:7" x14ac:dyDescent="0.3">
      <c r="A77" t="s">
        <v>4</v>
      </c>
      <c r="B77">
        <v>1</v>
      </c>
      <c r="C77">
        <v>2</v>
      </c>
      <c r="D77">
        <v>0</v>
      </c>
      <c r="E77">
        <v>0</v>
      </c>
      <c r="F77">
        <v>0</v>
      </c>
      <c r="G77">
        <v>0</v>
      </c>
    </row>
    <row r="78" spans="1:7" x14ac:dyDescent="0.3">
      <c r="A78" t="s">
        <v>323</v>
      </c>
      <c r="B78">
        <v>5</v>
      </c>
      <c r="C78">
        <v>3</v>
      </c>
      <c r="D78">
        <v>1</v>
      </c>
      <c r="E78">
        <v>1</v>
      </c>
      <c r="F78">
        <v>0</v>
      </c>
      <c r="G78">
        <v>1</v>
      </c>
    </row>
    <row r="79" spans="1:7" x14ac:dyDescent="0.3">
      <c r="A79" t="s">
        <v>6</v>
      </c>
      <c r="B79">
        <v>6</v>
      </c>
      <c r="C79">
        <v>2</v>
      </c>
      <c r="D79">
        <v>2</v>
      </c>
      <c r="E79">
        <v>4</v>
      </c>
      <c r="F79">
        <v>0</v>
      </c>
      <c r="G79">
        <v>2</v>
      </c>
    </row>
    <row r="80" spans="1:7" x14ac:dyDescent="0.3">
      <c r="A80" t="s">
        <v>7</v>
      </c>
      <c r="B80">
        <v>3</v>
      </c>
      <c r="C80">
        <v>4</v>
      </c>
      <c r="D80">
        <v>1</v>
      </c>
      <c r="E80">
        <v>3</v>
      </c>
      <c r="F80">
        <v>2</v>
      </c>
      <c r="G80">
        <v>0</v>
      </c>
    </row>
    <row r="81" spans="1:7" x14ac:dyDescent="0.3">
      <c r="A81" t="s">
        <v>8</v>
      </c>
      <c r="B81">
        <v>1</v>
      </c>
      <c r="C81">
        <v>0</v>
      </c>
      <c r="D81">
        <v>0</v>
      </c>
      <c r="E81">
        <v>2</v>
      </c>
      <c r="F81">
        <v>3</v>
      </c>
      <c r="G81">
        <v>0</v>
      </c>
    </row>
    <row r="82" spans="1:7" x14ac:dyDescent="0.3">
      <c r="A82" t="s">
        <v>9</v>
      </c>
      <c r="B82">
        <v>4</v>
      </c>
      <c r="C82">
        <v>3</v>
      </c>
      <c r="D82">
        <v>2</v>
      </c>
      <c r="E82">
        <v>4</v>
      </c>
      <c r="F82">
        <v>4</v>
      </c>
      <c r="G82">
        <v>3</v>
      </c>
    </row>
    <row r="83" spans="1:7" x14ac:dyDescent="0.3">
      <c r="A83" t="s">
        <v>10</v>
      </c>
      <c r="B83">
        <v>1</v>
      </c>
      <c r="C83">
        <v>2</v>
      </c>
      <c r="D83">
        <v>0</v>
      </c>
      <c r="E83">
        <v>2</v>
      </c>
      <c r="F83">
        <v>3</v>
      </c>
      <c r="G83">
        <v>0</v>
      </c>
    </row>
    <row r="84" spans="1:7" x14ac:dyDescent="0.3">
      <c r="A84" t="s">
        <v>324</v>
      </c>
      <c r="B84">
        <v>0</v>
      </c>
      <c r="C84">
        <v>3</v>
      </c>
      <c r="D84">
        <v>5</v>
      </c>
      <c r="E84">
        <v>3</v>
      </c>
      <c r="F84">
        <v>3</v>
      </c>
      <c r="G84">
        <v>6</v>
      </c>
    </row>
    <row r="85" spans="1:7" x14ac:dyDescent="0.3">
      <c r="A85" t="s">
        <v>12</v>
      </c>
      <c r="B85">
        <v>3</v>
      </c>
      <c r="C85">
        <v>2</v>
      </c>
      <c r="D85">
        <v>2</v>
      </c>
      <c r="E85">
        <v>1</v>
      </c>
      <c r="F85">
        <v>2</v>
      </c>
      <c r="G85">
        <v>2</v>
      </c>
    </row>
    <row r="86" spans="1:7" x14ac:dyDescent="0.3">
      <c r="A86" t="s">
        <v>13</v>
      </c>
      <c r="B86">
        <v>0</v>
      </c>
      <c r="C86">
        <v>2</v>
      </c>
      <c r="D86">
        <v>0</v>
      </c>
      <c r="E86">
        <v>0</v>
      </c>
      <c r="F86">
        <v>2</v>
      </c>
      <c r="G86">
        <v>0</v>
      </c>
    </row>
    <row r="87" spans="1:7" x14ac:dyDescent="0.3">
      <c r="A87" t="s">
        <v>325</v>
      </c>
      <c r="B87">
        <v>3</v>
      </c>
      <c r="C87">
        <v>1</v>
      </c>
      <c r="D87">
        <v>5</v>
      </c>
      <c r="E87">
        <v>3</v>
      </c>
      <c r="F87">
        <v>5</v>
      </c>
      <c r="G87">
        <v>1</v>
      </c>
    </row>
    <row r="88" spans="1:7" x14ac:dyDescent="0.3">
      <c r="A88" t="s">
        <v>15</v>
      </c>
      <c r="B88">
        <v>0</v>
      </c>
      <c r="C88">
        <v>1</v>
      </c>
      <c r="D88">
        <v>1</v>
      </c>
      <c r="E88">
        <v>1</v>
      </c>
      <c r="F88">
        <v>2</v>
      </c>
      <c r="G88">
        <v>0</v>
      </c>
    </row>
    <row r="89" spans="1:7" x14ac:dyDescent="0.3">
      <c r="A89" t="s">
        <v>16</v>
      </c>
      <c r="B89">
        <v>0</v>
      </c>
      <c r="C89">
        <v>1</v>
      </c>
      <c r="D89">
        <v>1</v>
      </c>
      <c r="E89">
        <v>1</v>
      </c>
      <c r="F89">
        <v>3</v>
      </c>
      <c r="G89">
        <v>2</v>
      </c>
    </row>
    <row r="90" spans="1:7" x14ac:dyDescent="0.3">
      <c r="A90" t="s">
        <v>17</v>
      </c>
      <c r="B90">
        <v>1</v>
      </c>
      <c r="C90">
        <v>2</v>
      </c>
      <c r="D90">
        <v>1</v>
      </c>
      <c r="E90">
        <v>2</v>
      </c>
      <c r="F90">
        <v>2</v>
      </c>
      <c r="G90">
        <v>1</v>
      </c>
    </row>
    <row r="91" spans="1:7" x14ac:dyDescent="0.3">
      <c r="A91" t="s">
        <v>294</v>
      </c>
      <c r="B91">
        <v>1</v>
      </c>
      <c r="C91">
        <v>0</v>
      </c>
      <c r="D91">
        <v>2</v>
      </c>
      <c r="E91">
        <v>0</v>
      </c>
      <c r="F91">
        <v>0</v>
      </c>
      <c r="G91">
        <v>1</v>
      </c>
    </row>
    <row r="92" spans="1:7" x14ac:dyDescent="0.3">
      <c r="A92" t="s">
        <v>295</v>
      </c>
      <c r="B92">
        <v>0</v>
      </c>
      <c r="C92">
        <v>0</v>
      </c>
      <c r="D92">
        <v>2</v>
      </c>
      <c r="E92">
        <v>0</v>
      </c>
      <c r="F92">
        <v>0</v>
      </c>
      <c r="G92">
        <v>1</v>
      </c>
    </row>
    <row r="93" spans="1:7" x14ac:dyDescent="0.3">
      <c r="A93" t="s">
        <v>211</v>
      </c>
      <c r="B93">
        <v>2</v>
      </c>
      <c r="C93">
        <v>2</v>
      </c>
      <c r="D93">
        <v>3</v>
      </c>
      <c r="E93">
        <v>0</v>
      </c>
      <c r="F93">
        <v>2</v>
      </c>
      <c r="G93">
        <v>2</v>
      </c>
    </row>
    <row r="94" spans="1:7" x14ac:dyDescent="0.3">
      <c r="A94" t="s">
        <v>296</v>
      </c>
      <c r="B94">
        <v>0</v>
      </c>
      <c r="C94">
        <v>1</v>
      </c>
      <c r="D94">
        <v>0</v>
      </c>
      <c r="E94">
        <v>1</v>
      </c>
      <c r="F94">
        <v>1</v>
      </c>
      <c r="G94">
        <v>1</v>
      </c>
    </row>
    <row r="95" spans="1:7" x14ac:dyDescent="0.3">
      <c r="A95" s="14" t="s">
        <v>327</v>
      </c>
    </row>
    <row r="96" spans="1:7" x14ac:dyDescent="0.3">
      <c r="A96" t="s">
        <v>322</v>
      </c>
      <c r="B96">
        <v>77</v>
      </c>
      <c r="C96">
        <v>103</v>
      </c>
      <c r="D96">
        <v>104</v>
      </c>
      <c r="E96">
        <v>93</v>
      </c>
      <c r="F96">
        <v>96</v>
      </c>
      <c r="G96">
        <v>120</v>
      </c>
    </row>
    <row r="97" spans="1:7" x14ac:dyDescent="0.3">
      <c r="A97" t="s">
        <v>4</v>
      </c>
      <c r="B97">
        <v>2</v>
      </c>
      <c r="C97">
        <v>8</v>
      </c>
      <c r="D97">
        <v>1</v>
      </c>
      <c r="E97">
        <v>1</v>
      </c>
      <c r="F97">
        <v>4</v>
      </c>
      <c r="G97">
        <v>4</v>
      </c>
    </row>
    <row r="98" spans="1:7" x14ac:dyDescent="0.3">
      <c r="A98" t="s">
        <v>323</v>
      </c>
      <c r="B98">
        <v>41</v>
      </c>
      <c r="C98">
        <v>33</v>
      </c>
      <c r="D98">
        <v>30</v>
      </c>
      <c r="E98">
        <v>22</v>
      </c>
      <c r="F98">
        <v>21</v>
      </c>
      <c r="G98">
        <v>29</v>
      </c>
    </row>
    <row r="99" spans="1:7" x14ac:dyDescent="0.3">
      <c r="A99" t="s">
        <v>6</v>
      </c>
      <c r="B99">
        <v>23</v>
      </c>
      <c r="C99">
        <v>28</v>
      </c>
      <c r="D99">
        <v>32</v>
      </c>
      <c r="E99">
        <v>21</v>
      </c>
      <c r="F99">
        <v>20</v>
      </c>
      <c r="G99">
        <v>25</v>
      </c>
    </row>
    <row r="100" spans="1:7" x14ac:dyDescent="0.3">
      <c r="A100" t="s">
        <v>7</v>
      </c>
      <c r="B100">
        <v>31</v>
      </c>
      <c r="C100">
        <v>35</v>
      </c>
      <c r="D100">
        <v>32</v>
      </c>
      <c r="E100">
        <v>33</v>
      </c>
      <c r="F100">
        <v>20</v>
      </c>
      <c r="G100">
        <v>18</v>
      </c>
    </row>
    <row r="101" spans="1:7" x14ac:dyDescent="0.3">
      <c r="A101" t="s">
        <v>8</v>
      </c>
      <c r="B101">
        <v>14</v>
      </c>
      <c r="C101">
        <v>15</v>
      </c>
      <c r="D101">
        <v>10</v>
      </c>
      <c r="E101">
        <v>15</v>
      </c>
      <c r="F101">
        <v>15</v>
      </c>
      <c r="G101">
        <v>12</v>
      </c>
    </row>
    <row r="102" spans="1:7" x14ac:dyDescent="0.3">
      <c r="A102" t="s">
        <v>9</v>
      </c>
      <c r="B102">
        <v>46</v>
      </c>
      <c r="C102">
        <v>49</v>
      </c>
      <c r="D102">
        <v>41</v>
      </c>
      <c r="E102">
        <v>38</v>
      </c>
      <c r="F102">
        <v>47</v>
      </c>
      <c r="G102">
        <v>36</v>
      </c>
    </row>
    <row r="103" spans="1:7" x14ac:dyDescent="0.3">
      <c r="A103" t="s">
        <v>10</v>
      </c>
      <c r="B103">
        <v>25</v>
      </c>
      <c r="C103">
        <v>32</v>
      </c>
      <c r="D103">
        <v>26</v>
      </c>
      <c r="E103">
        <v>23</v>
      </c>
      <c r="F103">
        <v>20</v>
      </c>
      <c r="G103">
        <v>23</v>
      </c>
    </row>
    <row r="104" spans="1:7" x14ac:dyDescent="0.3">
      <c r="A104" t="s">
        <v>324</v>
      </c>
      <c r="B104">
        <v>50</v>
      </c>
      <c r="C104">
        <v>54</v>
      </c>
      <c r="D104">
        <v>25</v>
      </c>
      <c r="E104">
        <v>34</v>
      </c>
      <c r="F104">
        <v>31</v>
      </c>
      <c r="G104">
        <v>34</v>
      </c>
    </row>
    <row r="105" spans="1:7" x14ac:dyDescent="0.3">
      <c r="A105" t="s">
        <v>12</v>
      </c>
      <c r="B105">
        <v>26</v>
      </c>
      <c r="C105">
        <v>16</v>
      </c>
      <c r="D105">
        <v>18</v>
      </c>
      <c r="E105">
        <v>22</v>
      </c>
      <c r="F105">
        <v>32</v>
      </c>
      <c r="G105">
        <v>35</v>
      </c>
    </row>
    <row r="106" spans="1:7" x14ac:dyDescent="0.3">
      <c r="A106" t="s">
        <v>13</v>
      </c>
      <c r="B106">
        <v>19</v>
      </c>
      <c r="C106">
        <v>22</v>
      </c>
      <c r="D106">
        <v>18</v>
      </c>
      <c r="E106">
        <v>25</v>
      </c>
      <c r="F106">
        <v>20</v>
      </c>
      <c r="G106">
        <v>25</v>
      </c>
    </row>
    <row r="107" spans="1:7" x14ac:dyDescent="0.3">
      <c r="A107" t="s">
        <v>325</v>
      </c>
      <c r="B107">
        <v>50</v>
      </c>
      <c r="C107">
        <v>54</v>
      </c>
      <c r="D107">
        <v>47</v>
      </c>
      <c r="E107">
        <v>59</v>
      </c>
      <c r="F107">
        <v>54</v>
      </c>
      <c r="G107">
        <v>38</v>
      </c>
    </row>
    <row r="108" spans="1:7" x14ac:dyDescent="0.3">
      <c r="A108" t="s">
        <v>15</v>
      </c>
      <c r="B108">
        <v>23</v>
      </c>
      <c r="C108">
        <v>26</v>
      </c>
      <c r="D108">
        <v>22</v>
      </c>
      <c r="E108">
        <v>18</v>
      </c>
      <c r="F108">
        <v>20</v>
      </c>
      <c r="G108">
        <v>13</v>
      </c>
    </row>
    <row r="109" spans="1:7" x14ac:dyDescent="0.3">
      <c r="A109" t="s">
        <v>16</v>
      </c>
      <c r="B109">
        <v>33</v>
      </c>
      <c r="C109">
        <v>40</v>
      </c>
      <c r="D109">
        <v>25</v>
      </c>
      <c r="E109">
        <v>29</v>
      </c>
      <c r="F109">
        <v>33</v>
      </c>
      <c r="G109">
        <v>27</v>
      </c>
    </row>
    <row r="110" spans="1:7" x14ac:dyDescent="0.3">
      <c r="A110" t="s">
        <v>17</v>
      </c>
      <c r="B110">
        <v>27</v>
      </c>
      <c r="C110">
        <v>33</v>
      </c>
      <c r="D110">
        <v>24</v>
      </c>
      <c r="E110">
        <v>34</v>
      </c>
      <c r="F110">
        <v>26</v>
      </c>
      <c r="G110">
        <v>33</v>
      </c>
    </row>
    <row r="111" spans="1:7" x14ac:dyDescent="0.3">
      <c r="A111" t="s">
        <v>294</v>
      </c>
      <c r="B111">
        <v>4</v>
      </c>
      <c r="C111">
        <v>11</v>
      </c>
      <c r="D111">
        <v>7</v>
      </c>
      <c r="E111">
        <v>12</v>
      </c>
      <c r="F111">
        <v>13</v>
      </c>
      <c r="G111">
        <v>11</v>
      </c>
    </row>
    <row r="112" spans="1:7" x14ac:dyDescent="0.3">
      <c r="A112" t="s">
        <v>295</v>
      </c>
      <c r="B112">
        <v>16</v>
      </c>
      <c r="C112">
        <v>26</v>
      </c>
      <c r="D112">
        <v>11</v>
      </c>
      <c r="E112">
        <v>21</v>
      </c>
      <c r="F112">
        <v>24</v>
      </c>
      <c r="G112">
        <v>10</v>
      </c>
    </row>
    <row r="113" spans="1:7" x14ac:dyDescent="0.3">
      <c r="A113" t="s">
        <v>211</v>
      </c>
      <c r="B113">
        <v>117</v>
      </c>
      <c r="C113">
        <v>143</v>
      </c>
      <c r="D113">
        <v>138</v>
      </c>
      <c r="E113">
        <v>115</v>
      </c>
      <c r="F113">
        <v>131</v>
      </c>
      <c r="G113">
        <v>175</v>
      </c>
    </row>
    <row r="114" spans="1:7" x14ac:dyDescent="0.3">
      <c r="A114" t="s">
        <v>296</v>
      </c>
      <c r="B114">
        <v>34</v>
      </c>
      <c r="C114">
        <v>32</v>
      </c>
      <c r="D114">
        <v>56</v>
      </c>
      <c r="E114">
        <v>48</v>
      </c>
      <c r="F114">
        <v>43</v>
      </c>
      <c r="G114">
        <v>24</v>
      </c>
    </row>
    <row r="116" spans="1:7" x14ac:dyDescent="0.3">
      <c r="A116" s="14" t="s">
        <v>448</v>
      </c>
    </row>
    <row r="117" spans="1:7" x14ac:dyDescent="0.3">
      <c r="A117" t="s">
        <v>49</v>
      </c>
      <c r="B117" t="s">
        <v>50</v>
      </c>
      <c r="C117" t="s">
        <v>51</v>
      </c>
      <c r="D117" t="s">
        <v>52</v>
      </c>
      <c r="E117" t="s">
        <v>53</v>
      </c>
      <c r="F117" t="s">
        <v>54</v>
      </c>
      <c r="G117" t="s">
        <v>113</v>
      </c>
    </row>
    <row r="118" spans="1:7" x14ac:dyDescent="0.3">
      <c r="A118" s="14" t="s">
        <v>38</v>
      </c>
    </row>
    <row r="119" spans="1:7" x14ac:dyDescent="0.3">
      <c r="A119" t="s">
        <v>329</v>
      </c>
      <c r="B119">
        <v>561</v>
      </c>
      <c r="C119">
        <v>619</v>
      </c>
      <c r="D119">
        <v>496</v>
      </c>
      <c r="E119">
        <v>528</v>
      </c>
      <c r="F119">
        <v>515</v>
      </c>
      <c r="G119">
        <v>450</v>
      </c>
    </row>
    <row r="120" spans="1:7" x14ac:dyDescent="0.3">
      <c r="A120" t="s">
        <v>330</v>
      </c>
      <c r="B120">
        <v>757</v>
      </c>
      <c r="C120">
        <v>844</v>
      </c>
      <c r="D120">
        <v>836</v>
      </c>
      <c r="E120">
        <v>819</v>
      </c>
      <c r="F120">
        <v>874</v>
      </c>
      <c r="G120">
        <v>878</v>
      </c>
    </row>
    <row r="121" spans="1:7" x14ac:dyDescent="0.3">
      <c r="A121" t="s">
        <v>331</v>
      </c>
      <c r="B121" s="3">
        <v>57.435508345978761</v>
      </c>
      <c r="C121" s="3">
        <v>57.689678742310321</v>
      </c>
      <c r="D121" s="3">
        <v>62.762762762762762</v>
      </c>
      <c r="E121" s="3">
        <v>60.801781737193764</v>
      </c>
      <c r="F121" s="3">
        <v>62.922966162706985</v>
      </c>
      <c r="G121" s="3">
        <v>66.114457831325296</v>
      </c>
    </row>
    <row r="122" spans="1:7" x14ac:dyDescent="0.3">
      <c r="A122" s="14" t="s">
        <v>326</v>
      </c>
    </row>
    <row r="123" spans="1:7" x14ac:dyDescent="0.3">
      <c r="A123" t="s">
        <v>329</v>
      </c>
      <c r="B123">
        <v>35</v>
      </c>
      <c r="C123">
        <v>36</v>
      </c>
      <c r="D123">
        <v>20</v>
      </c>
      <c r="E123">
        <v>30</v>
      </c>
      <c r="F123">
        <v>31</v>
      </c>
      <c r="G123">
        <v>17</v>
      </c>
    </row>
    <row r="124" spans="1:7" x14ac:dyDescent="0.3">
      <c r="A124" t="s">
        <v>330</v>
      </c>
      <c r="B124">
        <v>5</v>
      </c>
      <c r="C124">
        <v>3</v>
      </c>
      <c r="D124">
        <v>12</v>
      </c>
      <c r="E124">
        <v>6</v>
      </c>
      <c r="F124">
        <v>8</v>
      </c>
      <c r="G124">
        <v>9</v>
      </c>
    </row>
    <row r="125" spans="1:7" ht="17.25" customHeight="1" x14ac:dyDescent="0.3">
      <c r="A125" t="s">
        <v>331</v>
      </c>
      <c r="B125" s="3">
        <v>12.5</v>
      </c>
      <c r="C125" s="3">
        <v>7.6923076923076925</v>
      </c>
      <c r="D125" s="3">
        <v>37.5</v>
      </c>
      <c r="E125" s="3">
        <v>16.666666666666664</v>
      </c>
      <c r="F125" s="3">
        <v>20.512820512820511</v>
      </c>
      <c r="G125" s="3">
        <v>34.615384615384613</v>
      </c>
    </row>
    <row r="126" spans="1:7" x14ac:dyDescent="0.3">
      <c r="A126" s="14" t="s">
        <v>327</v>
      </c>
    </row>
    <row r="127" spans="1:7" x14ac:dyDescent="0.3">
      <c r="A127" t="s">
        <v>329</v>
      </c>
      <c r="B127">
        <v>399</v>
      </c>
      <c r="C127">
        <v>458</v>
      </c>
      <c r="D127">
        <v>366</v>
      </c>
      <c r="E127">
        <v>389</v>
      </c>
      <c r="F127">
        <v>376</v>
      </c>
      <c r="G127">
        <v>358</v>
      </c>
    </row>
    <row r="128" spans="1:7" x14ac:dyDescent="0.3">
      <c r="A128" t="s">
        <v>330</v>
      </c>
      <c r="B128">
        <v>259</v>
      </c>
      <c r="C128">
        <v>302</v>
      </c>
      <c r="D128">
        <v>301</v>
      </c>
      <c r="E128">
        <v>274</v>
      </c>
      <c r="F128">
        <v>294</v>
      </c>
      <c r="G128">
        <v>334</v>
      </c>
    </row>
    <row r="129" spans="1:7" x14ac:dyDescent="0.3">
      <c r="A129" t="s">
        <v>331</v>
      </c>
      <c r="B129" s="3">
        <v>39.361702127659576</v>
      </c>
      <c r="C129" s="3">
        <v>39.736842105263158</v>
      </c>
      <c r="D129" s="3">
        <v>45.127436281859069</v>
      </c>
      <c r="E129" s="3">
        <v>41.327300150829558</v>
      </c>
      <c r="F129" s="3">
        <v>43.880597014925371</v>
      </c>
      <c r="G129" s="3">
        <v>48.265895953757223</v>
      </c>
    </row>
    <row r="130" spans="1:7" x14ac:dyDescent="0.3">
      <c r="B130" s="3"/>
      <c r="C130" s="3"/>
      <c r="D130" s="3"/>
      <c r="E130" s="3"/>
      <c r="F130" s="3"/>
      <c r="G130" s="3"/>
    </row>
    <row r="131" spans="1:7" x14ac:dyDescent="0.3">
      <c r="A131" s="14" t="s">
        <v>449</v>
      </c>
      <c r="B131" s="10"/>
      <c r="C131" s="10"/>
      <c r="D131" s="10"/>
      <c r="E131" s="10"/>
      <c r="F131" s="10"/>
      <c r="G131" s="10"/>
    </row>
    <row r="132" spans="1:7" x14ac:dyDescent="0.3">
      <c r="A132" t="s">
        <v>49</v>
      </c>
      <c r="B132" t="s">
        <v>50</v>
      </c>
      <c r="C132" t="s">
        <v>51</v>
      </c>
      <c r="D132" t="s">
        <v>52</v>
      </c>
      <c r="E132" t="s">
        <v>53</v>
      </c>
      <c r="F132" t="s">
        <v>54</v>
      </c>
      <c r="G132" t="s">
        <v>113</v>
      </c>
    </row>
    <row r="133" spans="1:7" x14ac:dyDescent="0.3">
      <c r="A133" s="14" t="s">
        <v>38</v>
      </c>
    </row>
    <row r="134" spans="1:7" x14ac:dyDescent="0.3">
      <c r="A134" t="s">
        <v>39</v>
      </c>
      <c r="B134">
        <v>223</v>
      </c>
      <c r="C134">
        <v>236</v>
      </c>
      <c r="D134">
        <v>205</v>
      </c>
      <c r="E134">
        <v>210</v>
      </c>
      <c r="F134">
        <v>180</v>
      </c>
      <c r="G134">
        <v>157</v>
      </c>
    </row>
    <row r="135" spans="1:7" x14ac:dyDescent="0.3">
      <c r="A135" t="s">
        <v>40</v>
      </c>
      <c r="B135">
        <v>131</v>
      </c>
      <c r="C135">
        <v>157</v>
      </c>
      <c r="D135">
        <v>124</v>
      </c>
      <c r="E135">
        <v>113</v>
      </c>
      <c r="F135">
        <v>142</v>
      </c>
      <c r="G135">
        <v>133</v>
      </c>
    </row>
    <row r="136" spans="1:7" x14ac:dyDescent="0.3">
      <c r="A136" t="s">
        <v>41</v>
      </c>
      <c r="B136">
        <v>183</v>
      </c>
      <c r="C136">
        <v>209</v>
      </c>
      <c r="D136">
        <v>209</v>
      </c>
      <c r="E136">
        <v>216</v>
      </c>
      <c r="F136">
        <v>221</v>
      </c>
      <c r="G136">
        <v>182</v>
      </c>
    </row>
    <row r="137" spans="1:7" x14ac:dyDescent="0.3">
      <c r="A137" t="s">
        <v>42</v>
      </c>
      <c r="B137">
        <v>32</v>
      </c>
      <c r="C137">
        <v>19</v>
      </c>
      <c r="D137">
        <v>21</v>
      </c>
      <c r="E137">
        <v>41</v>
      </c>
      <c r="F137">
        <v>31</v>
      </c>
      <c r="G137">
        <v>26</v>
      </c>
    </row>
    <row r="138" spans="1:7" x14ac:dyDescent="0.3">
      <c r="A138" t="s">
        <v>43</v>
      </c>
      <c r="B138">
        <v>702</v>
      </c>
      <c r="C138">
        <v>806</v>
      </c>
      <c r="D138">
        <v>739</v>
      </c>
      <c r="E138">
        <v>720</v>
      </c>
      <c r="F138">
        <v>761</v>
      </c>
      <c r="G138">
        <v>770</v>
      </c>
    </row>
    <row r="139" spans="1:7" x14ac:dyDescent="0.3">
      <c r="A139" t="s">
        <v>333</v>
      </c>
      <c r="B139">
        <v>0</v>
      </c>
      <c r="C139">
        <v>0</v>
      </c>
      <c r="D139">
        <v>4</v>
      </c>
      <c r="E139">
        <v>8</v>
      </c>
      <c r="F139">
        <v>5</v>
      </c>
      <c r="G139">
        <v>3</v>
      </c>
    </row>
    <row r="140" spans="1:7" x14ac:dyDescent="0.3">
      <c r="A140" t="s">
        <v>44</v>
      </c>
      <c r="B140">
        <v>8</v>
      </c>
      <c r="C140">
        <v>7</v>
      </c>
      <c r="D140">
        <v>2</v>
      </c>
      <c r="E140">
        <v>9</v>
      </c>
      <c r="F140">
        <v>13</v>
      </c>
      <c r="G140">
        <v>15</v>
      </c>
    </row>
    <row r="141" spans="1:7" x14ac:dyDescent="0.3">
      <c r="A141" t="s">
        <v>334</v>
      </c>
      <c r="B141">
        <v>1</v>
      </c>
      <c r="C141">
        <v>1</v>
      </c>
      <c r="D141">
        <v>3</v>
      </c>
      <c r="E141">
        <v>0</v>
      </c>
      <c r="F141">
        <v>1</v>
      </c>
      <c r="G141">
        <v>5</v>
      </c>
    </row>
    <row r="142" spans="1:7" x14ac:dyDescent="0.3">
      <c r="A142" t="s">
        <v>335</v>
      </c>
      <c r="B142">
        <v>3</v>
      </c>
      <c r="C142">
        <v>1</v>
      </c>
      <c r="D142">
        <v>0</v>
      </c>
      <c r="E142">
        <v>1</v>
      </c>
      <c r="F142">
        <v>2</v>
      </c>
      <c r="G142">
        <v>1</v>
      </c>
    </row>
    <row r="143" spans="1:7" x14ac:dyDescent="0.3">
      <c r="A143" t="s">
        <v>166</v>
      </c>
      <c r="B143">
        <v>35</v>
      </c>
      <c r="C143">
        <v>26</v>
      </c>
      <c r="D143">
        <v>25</v>
      </c>
      <c r="E143">
        <v>29</v>
      </c>
      <c r="F143">
        <v>32</v>
      </c>
      <c r="G143">
        <v>35</v>
      </c>
    </row>
    <row r="144" spans="1:7" x14ac:dyDescent="0.3">
      <c r="A144" t="s">
        <v>336</v>
      </c>
      <c r="B144">
        <v>0</v>
      </c>
      <c r="C144">
        <v>0</v>
      </c>
      <c r="D144">
        <v>0</v>
      </c>
      <c r="E144">
        <v>0</v>
      </c>
      <c r="F144">
        <v>1</v>
      </c>
      <c r="G144">
        <v>1</v>
      </c>
    </row>
    <row r="145" spans="1:7" x14ac:dyDescent="0.3">
      <c r="A145" s="14" t="s">
        <v>326</v>
      </c>
    </row>
    <row r="146" spans="1:7" x14ac:dyDescent="0.3">
      <c r="A146" t="s">
        <v>39</v>
      </c>
      <c r="B146">
        <v>19</v>
      </c>
      <c r="C146">
        <v>12</v>
      </c>
      <c r="D146">
        <v>8</v>
      </c>
      <c r="E146">
        <v>15</v>
      </c>
      <c r="F146">
        <v>11</v>
      </c>
      <c r="G146">
        <v>10</v>
      </c>
    </row>
    <row r="147" spans="1:7" x14ac:dyDescent="0.3">
      <c r="A147" t="s">
        <v>40</v>
      </c>
      <c r="B147">
        <v>8</v>
      </c>
      <c r="C147">
        <v>10</v>
      </c>
      <c r="D147">
        <v>6</v>
      </c>
      <c r="E147">
        <v>8</v>
      </c>
      <c r="F147">
        <v>6</v>
      </c>
      <c r="G147">
        <v>4</v>
      </c>
    </row>
    <row r="148" spans="1:7" x14ac:dyDescent="0.3">
      <c r="A148" t="s">
        <v>41</v>
      </c>
      <c r="B148">
        <v>9</v>
      </c>
      <c r="C148">
        <v>11</v>
      </c>
      <c r="D148">
        <v>10</v>
      </c>
      <c r="E148">
        <v>8</v>
      </c>
      <c r="F148">
        <v>16</v>
      </c>
      <c r="G148">
        <v>5</v>
      </c>
    </row>
    <row r="149" spans="1:7" x14ac:dyDescent="0.3">
      <c r="A149" t="s">
        <v>42</v>
      </c>
      <c r="B149">
        <v>0</v>
      </c>
      <c r="C149">
        <v>1</v>
      </c>
      <c r="D149">
        <v>0</v>
      </c>
      <c r="E149">
        <v>2</v>
      </c>
      <c r="F149">
        <v>1</v>
      </c>
    </row>
    <row r="150" spans="1:7" x14ac:dyDescent="0.3">
      <c r="A150" t="s">
        <v>43</v>
      </c>
      <c r="B150">
        <v>2</v>
      </c>
      <c r="C150">
        <v>5</v>
      </c>
      <c r="D150">
        <v>8</v>
      </c>
      <c r="E150">
        <v>3</v>
      </c>
      <c r="F150">
        <v>5</v>
      </c>
      <c r="G150">
        <v>7</v>
      </c>
    </row>
    <row r="151" spans="1:7" x14ac:dyDescent="0.3">
      <c r="A151" t="s">
        <v>333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</row>
    <row r="152" spans="1:7" x14ac:dyDescent="0.3">
      <c r="A152" t="s">
        <v>44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</row>
    <row r="153" spans="1:7" x14ac:dyDescent="0.3">
      <c r="A153" t="s">
        <v>334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</row>
    <row r="154" spans="1:7" x14ac:dyDescent="0.3">
      <c r="A154" t="s">
        <v>335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</row>
    <row r="155" spans="1:7" x14ac:dyDescent="0.3">
      <c r="A155" t="s">
        <v>166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</row>
    <row r="156" spans="1:7" x14ac:dyDescent="0.3">
      <c r="A156" t="s">
        <v>336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</row>
    <row r="157" spans="1:7" x14ac:dyDescent="0.3">
      <c r="A157" s="14" t="s">
        <v>327</v>
      </c>
    </row>
    <row r="158" spans="1:7" x14ac:dyDescent="0.3">
      <c r="A158" t="s">
        <v>39</v>
      </c>
      <c r="B158">
        <v>165</v>
      </c>
      <c r="C158">
        <v>175</v>
      </c>
      <c r="D158">
        <v>162</v>
      </c>
      <c r="E158">
        <v>159</v>
      </c>
      <c r="F158">
        <v>127</v>
      </c>
      <c r="G158">
        <v>122</v>
      </c>
    </row>
    <row r="159" spans="1:7" x14ac:dyDescent="0.3">
      <c r="A159" t="s">
        <v>40</v>
      </c>
      <c r="B159">
        <v>98</v>
      </c>
      <c r="C159">
        <v>121</v>
      </c>
      <c r="D159">
        <v>88</v>
      </c>
      <c r="E159">
        <v>79</v>
      </c>
      <c r="F159">
        <v>100</v>
      </c>
      <c r="G159">
        <v>111</v>
      </c>
    </row>
    <row r="160" spans="1:7" x14ac:dyDescent="0.3">
      <c r="A160" t="s">
        <v>41</v>
      </c>
      <c r="B160">
        <v>124</v>
      </c>
      <c r="C160">
        <v>147</v>
      </c>
      <c r="D160">
        <v>131</v>
      </c>
      <c r="E160">
        <v>150</v>
      </c>
      <c r="F160">
        <v>147</v>
      </c>
      <c r="G160">
        <v>142</v>
      </c>
    </row>
    <row r="161" spans="1:7" x14ac:dyDescent="0.3">
      <c r="A161" t="s">
        <v>42</v>
      </c>
      <c r="B161">
        <v>24</v>
      </c>
      <c r="C161">
        <v>14</v>
      </c>
      <c r="D161">
        <v>12</v>
      </c>
      <c r="E161">
        <v>31</v>
      </c>
      <c r="F161">
        <v>23</v>
      </c>
      <c r="G161">
        <v>26</v>
      </c>
    </row>
    <row r="162" spans="1:7" x14ac:dyDescent="0.3">
      <c r="A162" t="s">
        <v>43</v>
      </c>
      <c r="B162">
        <v>238</v>
      </c>
      <c r="C162">
        <v>288</v>
      </c>
      <c r="D162">
        <v>256</v>
      </c>
      <c r="E162">
        <v>233</v>
      </c>
      <c r="F162">
        <v>254</v>
      </c>
      <c r="G162">
        <v>270</v>
      </c>
    </row>
    <row r="163" spans="1:7" x14ac:dyDescent="0.3">
      <c r="A163" t="s">
        <v>333</v>
      </c>
      <c r="B163">
        <v>0</v>
      </c>
      <c r="C163">
        <v>0</v>
      </c>
      <c r="D163">
        <v>1</v>
      </c>
      <c r="E163">
        <v>4</v>
      </c>
      <c r="F163">
        <v>3</v>
      </c>
      <c r="G163">
        <v>2</v>
      </c>
    </row>
    <row r="164" spans="1:7" x14ac:dyDescent="0.3">
      <c r="A164" t="s">
        <v>44</v>
      </c>
      <c r="B164">
        <v>0</v>
      </c>
      <c r="C164">
        <v>2</v>
      </c>
      <c r="D164">
        <v>0</v>
      </c>
      <c r="E164">
        <v>0</v>
      </c>
      <c r="F164">
        <v>1</v>
      </c>
      <c r="G164">
        <v>1</v>
      </c>
    </row>
    <row r="165" spans="1:7" x14ac:dyDescent="0.3">
      <c r="A165" t="s">
        <v>334</v>
      </c>
      <c r="B165">
        <v>0</v>
      </c>
      <c r="C165">
        <v>0</v>
      </c>
      <c r="D165">
        <v>3</v>
      </c>
      <c r="E165">
        <v>0</v>
      </c>
      <c r="F165">
        <v>1</v>
      </c>
      <c r="G165">
        <v>3</v>
      </c>
    </row>
    <row r="166" spans="1:7" x14ac:dyDescent="0.3">
      <c r="A166" t="s">
        <v>335</v>
      </c>
      <c r="B166">
        <v>2</v>
      </c>
      <c r="C166">
        <v>0</v>
      </c>
      <c r="D166">
        <v>1</v>
      </c>
      <c r="E166">
        <v>1</v>
      </c>
      <c r="F166">
        <v>3</v>
      </c>
      <c r="G166">
        <v>1</v>
      </c>
    </row>
    <row r="167" spans="1:7" x14ac:dyDescent="0.3">
      <c r="A167" t="s">
        <v>166</v>
      </c>
      <c r="B167">
        <v>7</v>
      </c>
      <c r="C167">
        <v>13</v>
      </c>
      <c r="D167">
        <v>13</v>
      </c>
      <c r="E167">
        <v>6</v>
      </c>
      <c r="F167">
        <v>11</v>
      </c>
      <c r="G167">
        <v>14</v>
      </c>
    </row>
    <row r="168" spans="1:7" x14ac:dyDescent="0.3">
      <c r="A168" t="s">
        <v>336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</row>
    <row r="170" spans="1:7" x14ac:dyDescent="0.3">
      <c r="A170" s="14" t="s">
        <v>450</v>
      </c>
    </row>
    <row r="171" spans="1:7" x14ac:dyDescent="0.3">
      <c r="A171" s="64" t="s">
        <v>49</v>
      </c>
      <c r="B171" s="10" t="s">
        <v>50</v>
      </c>
      <c r="C171" s="10" t="s">
        <v>51</v>
      </c>
      <c r="D171" s="10" t="s">
        <v>52</v>
      </c>
      <c r="E171" s="10" t="s">
        <v>53</v>
      </c>
      <c r="F171" s="10" t="s">
        <v>54</v>
      </c>
      <c r="G171" s="10" t="s">
        <v>113</v>
      </c>
    </row>
    <row r="172" spans="1:7" x14ac:dyDescent="0.3">
      <c r="A172" s="64" t="s">
        <v>38</v>
      </c>
      <c r="B172" s="10"/>
      <c r="C172" s="10"/>
      <c r="D172" s="10"/>
      <c r="E172" s="10"/>
      <c r="F172" s="10"/>
      <c r="G172" s="10"/>
    </row>
    <row r="173" spans="1:7" x14ac:dyDescent="0.3">
      <c r="A173" t="s">
        <v>336</v>
      </c>
      <c r="B173" s="10">
        <v>0</v>
      </c>
      <c r="C173" s="10">
        <v>1</v>
      </c>
      <c r="D173" s="10">
        <v>6</v>
      </c>
      <c r="E173" s="10">
        <v>0</v>
      </c>
      <c r="F173" s="10">
        <v>5</v>
      </c>
      <c r="G173" s="10">
        <v>7</v>
      </c>
    </row>
    <row r="174" spans="1:7" x14ac:dyDescent="0.3">
      <c r="A174" t="s">
        <v>354</v>
      </c>
      <c r="B174" s="10">
        <v>34</v>
      </c>
      <c r="C174" s="10">
        <v>40</v>
      </c>
      <c r="D174" s="10">
        <v>32</v>
      </c>
      <c r="E174" s="10">
        <v>44</v>
      </c>
      <c r="F174" s="10">
        <v>28</v>
      </c>
      <c r="G174" s="10">
        <v>24</v>
      </c>
    </row>
    <row r="175" spans="1:7" x14ac:dyDescent="0.3">
      <c r="A175" t="s">
        <v>355</v>
      </c>
      <c r="B175" s="10">
        <v>154</v>
      </c>
      <c r="C175" s="10">
        <v>158</v>
      </c>
      <c r="D175" s="10">
        <v>155</v>
      </c>
      <c r="E175" s="10">
        <v>146</v>
      </c>
      <c r="F175" s="10">
        <v>156</v>
      </c>
      <c r="G175" s="10">
        <v>124</v>
      </c>
    </row>
    <row r="176" spans="1:7" x14ac:dyDescent="0.3">
      <c r="A176" t="s">
        <v>356</v>
      </c>
      <c r="B176" s="10">
        <v>183</v>
      </c>
      <c r="C176" s="10">
        <v>250</v>
      </c>
      <c r="D176" s="10">
        <v>226</v>
      </c>
      <c r="E176" s="10">
        <v>198</v>
      </c>
      <c r="F176" s="10">
        <v>213</v>
      </c>
      <c r="G176" s="10">
        <v>229</v>
      </c>
    </row>
    <row r="177" spans="1:7" x14ac:dyDescent="0.3">
      <c r="A177" t="s">
        <v>357</v>
      </c>
      <c r="B177" s="69">
        <v>371</v>
      </c>
      <c r="C177" s="69">
        <v>448</v>
      </c>
      <c r="D177" s="69">
        <v>413</v>
      </c>
      <c r="E177" s="69">
        <v>388</v>
      </c>
      <c r="F177" s="69">
        <v>397</v>
      </c>
      <c r="G177" s="69">
        <v>377</v>
      </c>
    </row>
    <row r="178" spans="1:7" x14ac:dyDescent="0.3">
      <c r="A178" t="s">
        <v>358</v>
      </c>
      <c r="B178" s="69">
        <v>188</v>
      </c>
      <c r="C178" s="69">
        <v>198</v>
      </c>
      <c r="D178" s="69">
        <v>187</v>
      </c>
      <c r="E178" s="69">
        <v>190</v>
      </c>
      <c r="F178" s="69">
        <v>184</v>
      </c>
      <c r="G178" s="69">
        <v>148</v>
      </c>
    </row>
    <row r="179" spans="1:7" x14ac:dyDescent="0.3">
      <c r="A179" t="s">
        <v>359</v>
      </c>
      <c r="B179" s="10">
        <v>947</v>
      </c>
      <c r="C179" s="10">
        <v>1014</v>
      </c>
      <c r="D179" s="10">
        <v>913</v>
      </c>
      <c r="E179" s="10">
        <v>959</v>
      </c>
      <c r="F179" s="10">
        <v>987</v>
      </c>
      <c r="G179" s="10">
        <v>944</v>
      </c>
    </row>
    <row r="180" spans="1:7" x14ac:dyDescent="0.3">
      <c r="A180" s="64" t="s">
        <v>326</v>
      </c>
      <c r="B180" s="10"/>
      <c r="C180" s="10"/>
      <c r="D180" s="10"/>
      <c r="E180" s="10"/>
      <c r="F180" s="10"/>
      <c r="G180" s="10"/>
    </row>
    <row r="181" spans="1:7" x14ac:dyDescent="0.3">
      <c r="A181" t="s">
        <v>336</v>
      </c>
      <c r="B181" s="10">
        <v>0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</row>
    <row r="182" spans="1:7" x14ac:dyDescent="0.3">
      <c r="A182" t="s">
        <v>354</v>
      </c>
      <c r="B182" s="10">
        <v>1</v>
      </c>
      <c r="C182" s="10">
        <v>2</v>
      </c>
      <c r="D182" s="10">
        <v>0</v>
      </c>
      <c r="E182" s="10">
        <v>3</v>
      </c>
      <c r="F182" s="10">
        <v>2</v>
      </c>
      <c r="G182" s="10">
        <v>0</v>
      </c>
    </row>
    <row r="183" spans="1:7" x14ac:dyDescent="0.3">
      <c r="A183" t="s">
        <v>355</v>
      </c>
      <c r="B183" s="10">
        <v>8</v>
      </c>
      <c r="C183" s="10">
        <v>8</v>
      </c>
      <c r="D183" s="10">
        <v>7</v>
      </c>
      <c r="E183" s="10">
        <v>10</v>
      </c>
      <c r="F183" s="10">
        <v>12</v>
      </c>
      <c r="G183" s="10">
        <v>4</v>
      </c>
    </row>
    <row r="184" spans="1:7" x14ac:dyDescent="0.3">
      <c r="A184" t="s">
        <v>356</v>
      </c>
      <c r="B184" s="10">
        <v>1</v>
      </c>
      <c r="C184" s="10">
        <v>3</v>
      </c>
      <c r="D184" s="10">
        <v>3</v>
      </c>
      <c r="E184" s="10">
        <v>2</v>
      </c>
      <c r="F184" s="10">
        <v>3</v>
      </c>
      <c r="G184" s="10">
        <v>2</v>
      </c>
    </row>
    <row r="185" spans="1:7" x14ac:dyDescent="0.3">
      <c r="A185" t="s">
        <v>357</v>
      </c>
      <c r="B185" s="10">
        <v>10</v>
      </c>
      <c r="C185" s="10">
        <v>13</v>
      </c>
      <c r="D185" s="10">
        <v>10</v>
      </c>
      <c r="E185" s="10">
        <v>15</v>
      </c>
      <c r="F185" s="10">
        <v>17</v>
      </c>
      <c r="G185" s="10">
        <v>6</v>
      </c>
    </row>
    <row r="186" spans="1:7" x14ac:dyDescent="0.3">
      <c r="A186" t="s">
        <v>358</v>
      </c>
      <c r="B186" s="10">
        <v>9</v>
      </c>
      <c r="C186" s="10">
        <v>10</v>
      </c>
      <c r="D186" s="10">
        <v>7</v>
      </c>
      <c r="E186" s="10">
        <v>13</v>
      </c>
      <c r="F186" s="10">
        <v>14</v>
      </c>
      <c r="G186" s="10">
        <v>4</v>
      </c>
    </row>
    <row r="187" spans="1:7" x14ac:dyDescent="0.3">
      <c r="A187" t="s">
        <v>360</v>
      </c>
      <c r="B187" s="10">
        <v>30</v>
      </c>
      <c r="C187" s="10">
        <v>26</v>
      </c>
      <c r="D187" s="10">
        <v>22</v>
      </c>
      <c r="E187" s="10">
        <v>21</v>
      </c>
      <c r="F187" s="10">
        <v>22</v>
      </c>
      <c r="G187" s="10">
        <v>20</v>
      </c>
    </row>
    <row r="188" spans="1:7" x14ac:dyDescent="0.3">
      <c r="A188" s="64" t="s">
        <v>327</v>
      </c>
      <c r="B188" s="10"/>
      <c r="C188" s="10"/>
      <c r="D188" s="10"/>
      <c r="E188" s="10"/>
      <c r="F188" s="10"/>
      <c r="G188" s="10"/>
    </row>
    <row r="189" spans="1:7" x14ac:dyDescent="0.3">
      <c r="A189" t="s">
        <v>336</v>
      </c>
      <c r="B189" s="10">
        <v>0</v>
      </c>
      <c r="C189" s="10">
        <v>0</v>
      </c>
      <c r="D189" s="10">
        <v>1</v>
      </c>
      <c r="E189" s="10">
        <v>0</v>
      </c>
      <c r="F189" s="10">
        <v>1</v>
      </c>
      <c r="G189" s="10">
        <v>1</v>
      </c>
    </row>
    <row r="190" spans="1:7" x14ac:dyDescent="0.3">
      <c r="A190" t="s">
        <v>354</v>
      </c>
      <c r="B190" s="10">
        <v>19</v>
      </c>
      <c r="C190" s="10">
        <v>15</v>
      </c>
      <c r="D190" s="10">
        <v>18</v>
      </c>
      <c r="E190" s="10">
        <v>21</v>
      </c>
      <c r="F190" s="10">
        <v>12</v>
      </c>
      <c r="G190" s="10">
        <v>18</v>
      </c>
    </row>
    <row r="191" spans="1:7" x14ac:dyDescent="0.3">
      <c r="A191" t="s">
        <v>355</v>
      </c>
      <c r="B191" s="10">
        <v>103</v>
      </c>
      <c r="C191" s="10">
        <v>114</v>
      </c>
      <c r="D191" s="10">
        <v>117</v>
      </c>
      <c r="E191" s="10">
        <v>101</v>
      </c>
      <c r="F191" s="10">
        <v>103</v>
      </c>
      <c r="G191" s="10">
        <v>91</v>
      </c>
    </row>
    <row r="192" spans="1:7" x14ac:dyDescent="0.3">
      <c r="A192" t="s">
        <v>356</v>
      </c>
      <c r="B192" s="10">
        <v>60</v>
      </c>
      <c r="C192" s="10">
        <v>85</v>
      </c>
      <c r="D192" s="10">
        <v>85</v>
      </c>
      <c r="E192" s="10">
        <v>75</v>
      </c>
      <c r="F192" s="10">
        <v>70</v>
      </c>
      <c r="G192" s="10">
        <v>76</v>
      </c>
    </row>
    <row r="193" spans="1:7" x14ac:dyDescent="0.3">
      <c r="A193" t="s">
        <v>357</v>
      </c>
      <c r="B193" s="69">
        <v>182</v>
      </c>
      <c r="C193" s="69">
        <v>214</v>
      </c>
      <c r="D193" s="69">
        <v>220</v>
      </c>
      <c r="E193" s="69">
        <v>197</v>
      </c>
      <c r="F193" s="69">
        <v>185</v>
      </c>
      <c r="G193" s="69">
        <v>185</v>
      </c>
    </row>
    <row r="194" spans="1:7" x14ac:dyDescent="0.3">
      <c r="A194" t="s">
        <v>358</v>
      </c>
      <c r="B194" s="69">
        <v>122</v>
      </c>
      <c r="C194" s="69">
        <v>129</v>
      </c>
      <c r="D194" s="69">
        <v>135</v>
      </c>
      <c r="E194" s="69">
        <v>122</v>
      </c>
      <c r="F194" s="69">
        <v>115</v>
      </c>
      <c r="G194" s="69">
        <v>109</v>
      </c>
    </row>
    <row r="195" spans="1:7" x14ac:dyDescent="0.3">
      <c r="A195" t="s">
        <v>360</v>
      </c>
      <c r="B195" s="10">
        <v>476</v>
      </c>
      <c r="C195" s="10">
        <v>546</v>
      </c>
      <c r="D195" s="10">
        <v>446</v>
      </c>
      <c r="E195" s="10">
        <v>466</v>
      </c>
      <c r="F195" s="10">
        <v>484</v>
      </c>
      <c r="G195" s="10">
        <v>506</v>
      </c>
    </row>
    <row r="197" spans="1:7" x14ac:dyDescent="0.3">
      <c r="A197" s="14" t="s">
        <v>451</v>
      </c>
    </row>
    <row r="198" spans="1:7" x14ac:dyDescent="0.3">
      <c r="A198" s="64" t="s">
        <v>49</v>
      </c>
      <c r="B198" s="10" t="s">
        <v>50</v>
      </c>
      <c r="C198" s="10" t="s">
        <v>51</v>
      </c>
      <c r="D198" s="10" t="s">
        <v>52</v>
      </c>
      <c r="E198" s="10" t="s">
        <v>53</v>
      </c>
      <c r="F198" s="10" t="s">
        <v>54</v>
      </c>
      <c r="G198" s="10" t="s">
        <v>113</v>
      </c>
    </row>
    <row r="199" spans="1:7" x14ac:dyDescent="0.3">
      <c r="A199" s="64" t="s">
        <v>38</v>
      </c>
      <c r="B199" s="10"/>
      <c r="C199" s="10"/>
      <c r="D199" s="10"/>
      <c r="E199" s="10"/>
      <c r="F199" s="10"/>
      <c r="G199" s="10"/>
    </row>
    <row r="200" spans="1:7" x14ac:dyDescent="0.3">
      <c r="A200" t="s">
        <v>32</v>
      </c>
      <c r="B200" s="10">
        <v>275</v>
      </c>
      <c r="C200" s="10">
        <v>272</v>
      </c>
      <c r="D200" s="10">
        <v>286</v>
      </c>
      <c r="E200" s="10">
        <v>301</v>
      </c>
      <c r="F200" s="10">
        <v>313</v>
      </c>
      <c r="G200" s="10">
        <v>300</v>
      </c>
    </row>
    <row r="201" spans="1:7" x14ac:dyDescent="0.3">
      <c r="A201" t="s">
        <v>364</v>
      </c>
      <c r="B201" s="10">
        <v>419</v>
      </c>
      <c r="C201" s="10">
        <v>455</v>
      </c>
      <c r="D201" s="10">
        <v>405</v>
      </c>
      <c r="E201" s="10">
        <v>413</v>
      </c>
      <c r="F201" s="10">
        <v>455</v>
      </c>
      <c r="G201" s="10">
        <v>427</v>
      </c>
    </row>
    <row r="202" spans="1:7" x14ac:dyDescent="0.3">
      <c r="A202" t="s">
        <v>34</v>
      </c>
      <c r="B202" s="10">
        <v>341</v>
      </c>
      <c r="C202" s="10">
        <v>407</v>
      </c>
      <c r="D202" s="10">
        <v>346</v>
      </c>
      <c r="E202" s="10">
        <v>363</v>
      </c>
      <c r="F202" s="10">
        <v>345</v>
      </c>
      <c r="G202" s="10">
        <v>316</v>
      </c>
    </row>
    <row r="203" spans="1:7" x14ac:dyDescent="0.3">
      <c r="A203" t="s">
        <v>365</v>
      </c>
      <c r="B203" s="10">
        <v>283</v>
      </c>
      <c r="C203" s="10">
        <v>329</v>
      </c>
      <c r="D203" s="10">
        <v>295</v>
      </c>
      <c r="E203" s="10">
        <v>270</v>
      </c>
      <c r="F203" s="10">
        <v>276</v>
      </c>
      <c r="G203" s="10">
        <v>285</v>
      </c>
    </row>
    <row r="204" spans="1:7" x14ac:dyDescent="0.3">
      <c r="A204" s="64" t="s">
        <v>326</v>
      </c>
      <c r="B204" s="10"/>
      <c r="C204" s="10"/>
      <c r="D204" s="10"/>
      <c r="E204" s="10"/>
      <c r="F204" s="10"/>
      <c r="G204" s="10"/>
    </row>
    <row r="205" spans="1:7" x14ac:dyDescent="0.3">
      <c r="A205" t="s">
        <v>32</v>
      </c>
      <c r="B205" s="10">
        <v>5</v>
      </c>
      <c r="C205" s="10">
        <v>8</v>
      </c>
      <c r="D205" s="10">
        <v>7</v>
      </c>
      <c r="E205" s="10">
        <v>10</v>
      </c>
      <c r="F205" s="10">
        <v>13</v>
      </c>
      <c r="G205" s="10">
        <v>9</v>
      </c>
    </row>
    <row r="206" spans="1:7" x14ac:dyDescent="0.3">
      <c r="A206" t="s">
        <v>364</v>
      </c>
      <c r="B206" s="10">
        <v>14</v>
      </c>
      <c r="C206" s="10">
        <v>10</v>
      </c>
      <c r="D206" s="10">
        <v>12</v>
      </c>
      <c r="E206" s="10">
        <v>13</v>
      </c>
      <c r="F206" s="10">
        <v>8</v>
      </c>
      <c r="G206" s="10">
        <v>9</v>
      </c>
    </row>
    <row r="207" spans="1:7" x14ac:dyDescent="0.3">
      <c r="A207" t="s">
        <v>34</v>
      </c>
      <c r="B207" s="10">
        <v>14</v>
      </c>
      <c r="C207" s="10">
        <v>11</v>
      </c>
      <c r="D207" s="10">
        <v>5</v>
      </c>
      <c r="E207" s="10">
        <v>10</v>
      </c>
      <c r="F207" s="10">
        <v>9</v>
      </c>
      <c r="G207" s="10">
        <v>2</v>
      </c>
    </row>
    <row r="208" spans="1:7" x14ac:dyDescent="0.3">
      <c r="A208" t="s">
        <v>365</v>
      </c>
      <c r="B208" s="10">
        <v>7</v>
      </c>
      <c r="C208" s="10">
        <v>10</v>
      </c>
      <c r="D208" s="10">
        <v>8</v>
      </c>
      <c r="E208" s="10">
        <v>3</v>
      </c>
      <c r="F208" s="10">
        <v>9</v>
      </c>
      <c r="G208" s="10">
        <v>6</v>
      </c>
    </row>
    <row r="209" spans="1:7" x14ac:dyDescent="0.3">
      <c r="A209" s="64" t="s">
        <v>327</v>
      </c>
      <c r="B209" s="10"/>
      <c r="C209" s="10"/>
      <c r="D209" s="10"/>
      <c r="E209" s="10"/>
      <c r="F209" s="10"/>
      <c r="G209" s="10"/>
    </row>
    <row r="210" spans="1:7" x14ac:dyDescent="0.3">
      <c r="A210" t="s">
        <v>32</v>
      </c>
      <c r="B210" s="10">
        <v>134</v>
      </c>
      <c r="C210" s="10">
        <v>141</v>
      </c>
      <c r="D210" s="10">
        <v>147</v>
      </c>
      <c r="E210" s="10">
        <v>125</v>
      </c>
      <c r="F210" s="10">
        <v>146</v>
      </c>
      <c r="G210" s="10">
        <v>163</v>
      </c>
    </row>
    <row r="211" spans="1:7" x14ac:dyDescent="0.3">
      <c r="A211" t="s">
        <v>364</v>
      </c>
      <c r="B211" s="10">
        <v>234</v>
      </c>
      <c r="C211" s="10">
        <v>264</v>
      </c>
      <c r="D211" s="10">
        <v>217</v>
      </c>
      <c r="E211" s="10">
        <v>231</v>
      </c>
      <c r="F211" s="10">
        <v>237</v>
      </c>
      <c r="G211" s="10">
        <v>238</v>
      </c>
    </row>
    <row r="212" spans="1:7" x14ac:dyDescent="0.3">
      <c r="A212" t="s">
        <v>34</v>
      </c>
      <c r="B212" s="10">
        <v>153</v>
      </c>
      <c r="C212" s="10">
        <v>191</v>
      </c>
      <c r="D212" s="10">
        <v>167</v>
      </c>
      <c r="E212" s="10">
        <v>160</v>
      </c>
      <c r="F212" s="10">
        <v>160</v>
      </c>
      <c r="G212" s="10">
        <v>150</v>
      </c>
    </row>
    <row r="213" spans="1:7" x14ac:dyDescent="0.3">
      <c r="A213" t="s">
        <v>365</v>
      </c>
      <c r="B213" s="10">
        <v>137</v>
      </c>
      <c r="C213" s="10">
        <v>164</v>
      </c>
      <c r="D213" s="10">
        <v>136</v>
      </c>
      <c r="E213" s="10">
        <v>147</v>
      </c>
      <c r="F213" s="10">
        <v>127</v>
      </c>
      <c r="G213" s="10">
        <v>141</v>
      </c>
    </row>
    <row r="214" spans="1:7" x14ac:dyDescent="0.3">
      <c r="B214" s="10"/>
      <c r="C214" s="10"/>
      <c r="D214" s="10"/>
      <c r="E214" s="10"/>
      <c r="F214" s="10"/>
      <c r="G214" s="10"/>
    </row>
    <row r="215" spans="1:7" x14ac:dyDescent="0.3">
      <c r="A215" s="14" t="s">
        <v>452</v>
      </c>
      <c r="B215" s="10"/>
      <c r="C215" s="10"/>
      <c r="D215" s="10"/>
      <c r="E215" s="10"/>
      <c r="F215" s="10"/>
      <c r="G215" s="10"/>
    </row>
    <row r="216" spans="1:7" x14ac:dyDescent="0.3">
      <c r="A216" s="64" t="s">
        <v>49</v>
      </c>
      <c r="B216" s="10" t="s">
        <v>50</v>
      </c>
      <c r="C216" s="10" t="s">
        <v>51</v>
      </c>
      <c r="D216" s="10" t="s">
        <v>52</v>
      </c>
      <c r="E216" s="10" t="s">
        <v>53</v>
      </c>
      <c r="F216" s="10" t="s">
        <v>54</v>
      </c>
      <c r="G216" s="10" t="s">
        <v>113</v>
      </c>
    </row>
    <row r="217" spans="1:7" x14ac:dyDescent="0.3">
      <c r="A217" s="64" t="s">
        <v>38</v>
      </c>
      <c r="B217" s="10"/>
      <c r="C217" s="10"/>
      <c r="D217" s="10"/>
      <c r="E217" s="10"/>
      <c r="F217" s="10"/>
      <c r="G217" s="10"/>
    </row>
    <row r="218" spans="1:7" x14ac:dyDescent="0.3">
      <c r="A218" t="s">
        <v>367</v>
      </c>
      <c r="B218" s="10">
        <v>192</v>
      </c>
      <c r="C218" s="10">
        <v>193</v>
      </c>
      <c r="D218" s="10">
        <v>191</v>
      </c>
      <c r="E218" s="10">
        <v>178</v>
      </c>
      <c r="F218" s="10">
        <v>200</v>
      </c>
      <c r="G218" s="10">
        <v>189</v>
      </c>
    </row>
    <row r="219" spans="1:7" x14ac:dyDescent="0.3">
      <c r="A219" t="s">
        <v>368</v>
      </c>
      <c r="B219" s="10">
        <v>178</v>
      </c>
      <c r="C219" s="10">
        <v>165</v>
      </c>
      <c r="D219" s="10">
        <v>173</v>
      </c>
      <c r="E219" s="10">
        <v>164</v>
      </c>
      <c r="F219" s="10">
        <v>192</v>
      </c>
      <c r="G219" s="10">
        <v>169</v>
      </c>
    </row>
    <row r="220" spans="1:7" x14ac:dyDescent="0.3">
      <c r="A220" t="s">
        <v>369</v>
      </c>
      <c r="B220" s="10">
        <v>183</v>
      </c>
      <c r="C220" s="10">
        <v>198</v>
      </c>
      <c r="D220" s="10">
        <v>191</v>
      </c>
      <c r="E220" s="10">
        <v>197</v>
      </c>
      <c r="F220" s="10">
        <v>186</v>
      </c>
      <c r="G220" s="10">
        <v>190</v>
      </c>
    </row>
    <row r="221" spans="1:7" x14ac:dyDescent="0.3">
      <c r="A221" t="s">
        <v>370</v>
      </c>
      <c r="B221" s="10">
        <v>165</v>
      </c>
      <c r="C221" s="10">
        <v>206</v>
      </c>
      <c r="D221" s="10">
        <v>187</v>
      </c>
      <c r="E221" s="10">
        <v>177</v>
      </c>
      <c r="F221" s="10">
        <v>198</v>
      </c>
      <c r="G221" s="10">
        <v>192</v>
      </c>
    </row>
    <row r="222" spans="1:7" x14ac:dyDescent="0.3">
      <c r="A222" t="s">
        <v>371</v>
      </c>
      <c r="B222" s="10">
        <v>220</v>
      </c>
      <c r="C222" s="10">
        <v>250</v>
      </c>
      <c r="D222" s="10">
        <v>212</v>
      </c>
      <c r="E222" s="10">
        <v>218</v>
      </c>
      <c r="F222" s="10">
        <v>222</v>
      </c>
      <c r="G222" s="10">
        <v>238</v>
      </c>
    </row>
    <row r="223" spans="1:7" x14ac:dyDescent="0.3">
      <c r="A223" t="s">
        <v>372</v>
      </c>
      <c r="B223" s="10">
        <v>230</v>
      </c>
      <c r="C223" s="10">
        <v>247</v>
      </c>
      <c r="D223" s="10">
        <v>215</v>
      </c>
      <c r="E223" s="10">
        <v>230</v>
      </c>
      <c r="F223" s="10">
        <v>244</v>
      </c>
      <c r="G223" s="10">
        <v>183</v>
      </c>
    </row>
    <row r="224" spans="1:7" x14ac:dyDescent="0.3">
      <c r="A224" t="s">
        <v>373</v>
      </c>
      <c r="B224" s="10">
        <v>150</v>
      </c>
      <c r="C224" s="10">
        <v>204</v>
      </c>
      <c r="D224" s="10">
        <v>163</v>
      </c>
      <c r="E224" s="10">
        <v>183</v>
      </c>
      <c r="F224" s="10">
        <v>147</v>
      </c>
      <c r="G224" s="10">
        <v>167</v>
      </c>
    </row>
    <row r="225" spans="1:7" x14ac:dyDescent="0.3">
      <c r="A225" t="s">
        <v>374</v>
      </c>
      <c r="B225" s="74">
        <v>45.523520485584221</v>
      </c>
      <c r="C225" s="74">
        <v>47.915242652084757</v>
      </c>
      <c r="D225" s="74">
        <v>44.294294294294296</v>
      </c>
      <c r="E225" s="74">
        <v>46.84484038604306</v>
      </c>
      <c r="F225" s="74">
        <v>44.132469402447803</v>
      </c>
      <c r="G225" s="74">
        <v>44.277108433734938</v>
      </c>
    </row>
    <row r="226" spans="1:7" x14ac:dyDescent="0.3">
      <c r="A226" s="64" t="s">
        <v>326</v>
      </c>
      <c r="B226" s="10"/>
      <c r="C226" s="10"/>
      <c r="D226" s="10"/>
      <c r="E226" s="10"/>
      <c r="F226" s="10"/>
      <c r="G226" s="10"/>
    </row>
    <row r="227" spans="1:7" x14ac:dyDescent="0.3">
      <c r="A227" t="s">
        <v>367</v>
      </c>
      <c r="B227" s="10">
        <v>7</v>
      </c>
      <c r="C227" s="10">
        <v>11</v>
      </c>
      <c r="D227" s="10">
        <v>9</v>
      </c>
      <c r="E227" s="10">
        <v>5</v>
      </c>
      <c r="F227" s="10">
        <v>3</v>
      </c>
      <c r="G227" s="10">
        <v>4</v>
      </c>
    </row>
    <row r="228" spans="1:7" x14ac:dyDescent="0.3">
      <c r="A228" t="s">
        <v>368</v>
      </c>
      <c r="B228" s="10">
        <v>10</v>
      </c>
      <c r="C228" s="10">
        <v>6</v>
      </c>
      <c r="D228" s="10">
        <v>3</v>
      </c>
      <c r="E228" s="10">
        <v>2</v>
      </c>
      <c r="F228" s="10">
        <v>0</v>
      </c>
      <c r="G228" s="10">
        <v>8</v>
      </c>
    </row>
    <row r="229" spans="1:7" x14ac:dyDescent="0.3">
      <c r="A229" t="s">
        <v>369</v>
      </c>
      <c r="B229" s="10">
        <v>6</v>
      </c>
      <c r="C229" s="10">
        <v>5</v>
      </c>
      <c r="D229" s="10">
        <v>2</v>
      </c>
      <c r="E229" s="10">
        <v>1</v>
      </c>
      <c r="F229" s="10">
        <v>6</v>
      </c>
      <c r="G229" s="10">
        <v>4</v>
      </c>
    </row>
    <row r="230" spans="1:7" x14ac:dyDescent="0.3">
      <c r="A230" t="s">
        <v>370</v>
      </c>
      <c r="B230" s="10">
        <v>1</v>
      </c>
      <c r="C230" s="10">
        <v>3</v>
      </c>
      <c r="D230" s="10">
        <v>5</v>
      </c>
      <c r="E230" s="10">
        <v>4</v>
      </c>
      <c r="F230" s="10">
        <v>4</v>
      </c>
      <c r="G230" s="10">
        <v>1</v>
      </c>
    </row>
    <row r="231" spans="1:7" x14ac:dyDescent="0.3">
      <c r="A231" t="s">
        <v>371</v>
      </c>
      <c r="B231" s="10">
        <v>7</v>
      </c>
      <c r="C231" s="10">
        <v>6</v>
      </c>
      <c r="D231" s="10">
        <v>3</v>
      </c>
      <c r="E231" s="10">
        <v>6</v>
      </c>
      <c r="F231" s="10">
        <v>10</v>
      </c>
      <c r="G231" s="10">
        <v>1</v>
      </c>
    </row>
    <row r="232" spans="1:7" x14ac:dyDescent="0.3">
      <c r="A232" t="s">
        <v>372</v>
      </c>
      <c r="B232" s="10">
        <v>5</v>
      </c>
      <c r="C232" s="10">
        <v>4</v>
      </c>
      <c r="D232" s="10">
        <v>7</v>
      </c>
      <c r="E232" s="10">
        <v>10</v>
      </c>
      <c r="F232" s="10">
        <v>9</v>
      </c>
      <c r="G232" s="10">
        <v>3</v>
      </c>
    </row>
    <row r="233" spans="1:7" x14ac:dyDescent="0.3">
      <c r="A233" t="s">
        <v>373</v>
      </c>
      <c r="B233" s="10">
        <v>4</v>
      </c>
      <c r="C233" s="10">
        <v>4</v>
      </c>
      <c r="D233" s="10">
        <v>3</v>
      </c>
      <c r="E233" s="10">
        <v>8</v>
      </c>
      <c r="F233" s="10">
        <v>7</v>
      </c>
      <c r="G233" s="10">
        <v>5</v>
      </c>
    </row>
    <row r="234" spans="1:7" x14ac:dyDescent="0.3">
      <c r="A234" t="s">
        <v>374</v>
      </c>
      <c r="B234" s="74">
        <v>40</v>
      </c>
      <c r="C234" s="74">
        <v>35.897435897435898</v>
      </c>
      <c r="D234" s="74">
        <v>40.625</v>
      </c>
      <c r="E234" s="74">
        <v>66.666666666666657</v>
      </c>
      <c r="F234" s="74">
        <v>66.666666666666657</v>
      </c>
      <c r="G234" s="74">
        <v>34.615384615384613</v>
      </c>
    </row>
    <row r="235" spans="1:7" x14ac:dyDescent="0.3">
      <c r="A235" s="64" t="s">
        <v>327</v>
      </c>
      <c r="B235" s="10"/>
      <c r="C235" s="10"/>
      <c r="D235" s="10"/>
      <c r="E235" s="10"/>
      <c r="F235" s="10"/>
      <c r="G235" s="10"/>
    </row>
    <row r="236" spans="1:7" x14ac:dyDescent="0.3">
      <c r="A236" t="s">
        <v>367</v>
      </c>
      <c r="B236" s="10">
        <v>93</v>
      </c>
      <c r="C236" s="10">
        <v>96</v>
      </c>
      <c r="D236" s="10">
        <v>92</v>
      </c>
      <c r="E236" s="10">
        <v>85</v>
      </c>
      <c r="F236" s="10">
        <v>93</v>
      </c>
      <c r="G236" s="10">
        <v>103</v>
      </c>
    </row>
    <row r="237" spans="1:7" x14ac:dyDescent="0.3">
      <c r="A237" t="s">
        <v>368</v>
      </c>
      <c r="B237" s="10">
        <v>87</v>
      </c>
      <c r="C237" s="10">
        <v>81</v>
      </c>
      <c r="D237" s="10">
        <v>69</v>
      </c>
      <c r="E237" s="10">
        <v>77</v>
      </c>
      <c r="F237" s="10">
        <v>86</v>
      </c>
      <c r="G237" s="10">
        <v>73</v>
      </c>
    </row>
    <row r="238" spans="1:7" x14ac:dyDescent="0.3">
      <c r="A238" t="s">
        <v>369</v>
      </c>
      <c r="B238" s="10">
        <v>83</v>
      </c>
      <c r="C238" s="10">
        <v>94</v>
      </c>
      <c r="D238" s="10">
        <v>104</v>
      </c>
      <c r="E238" s="10">
        <v>89</v>
      </c>
      <c r="F238" s="10">
        <v>74</v>
      </c>
      <c r="G238" s="10">
        <v>89</v>
      </c>
    </row>
    <row r="239" spans="1:7" x14ac:dyDescent="0.3">
      <c r="A239" t="s">
        <v>370</v>
      </c>
      <c r="B239" s="10">
        <v>75</v>
      </c>
      <c r="C239" s="10">
        <v>102</v>
      </c>
      <c r="D239" s="10">
        <v>97</v>
      </c>
      <c r="E239" s="10">
        <v>93</v>
      </c>
      <c r="F239" s="10">
        <v>104</v>
      </c>
      <c r="G239" s="10">
        <v>89</v>
      </c>
    </row>
    <row r="240" spans="1:7" x14ac:dyDescent="0.3">
      <c r="A240" t="s">
        <v>371</v>
      </c>
      <c r="B240" s="10">
        <v>101</v>
      </c>
      <c r="C240" s="10">
        <v>125</v>
      </c>
      <c r="D240" s="10">
        <v>100</v>
      </c>
      <c r="E240" s="10">
        <v>97</v>
      </c>
      <c r="F240" s="10">
        <v>94</v>
      </c>
      <c r="G240" s="10">
        <v>123</v>
      </c>
    </row>
    <row r="241" spans="1:7" x14ac:dyDescent="0.3">
      <c r="A241" t="s">
        <v>372</v>
      </c>
      <c r="B241" s="10">
        <v>136</v>
      </c>
      <c r="C241" s="10">
        <v>137</v>
      </c>
      <c r="D241" s="10">
        <v>107</v>
      </c>
      <c r="E241" s="10">
        <v>123</v>
      </c>
      <c r="F241" s="10">
        <v>126</v>
      </c>
      <c r="G241" s="10">
        <v>113</v>
      </c>
    </row>
    <row r="242" spans="1:7" x14ac:dyDescent="0.3">
      <c r="A242" t="s">
        <v>373</v>
      </c>
      <c r="B242" s="10">
        <v>83</v>
      </c>
      <c r="C242" s="10">
        <v>125</v>
      </c>
      <c r="D242" s="10">
        <v>98</v>
      </c>
      <c r="E242" s="10">
        <v>99</v>
      </c>
      <c r="F242" s="10">
        <v>93</v>
      </c>
      <c r="G242" s="10">
        <v>102</v>
      </c>
    </row>
    <row r="243" spans="1:7" x14ac:dyDescent="0.3">
      <c r="A243" t="s">
        <v>374</v>
      </c>
      <c r="B243" s="74">
        <v>48.632218844984806</v>
      </c>
      <c r="C243" s="74">
        <v>50.921052631578945</v>
      </c>
      <c r="D243" s="74">
        <v>45.72713643178411</v>
      </c>
      <c r="E243" s="74">
        <v>48.114630467571644</v>
      </c>
      <c r="F243" s="74">
        <v>46.71641791044776</v>
      </c>
      <c r="G243" s="74">
        <v>48.843930635838149</v>
      </c>
    </row>
    <row r="244" spans="1:7" x14ac:dyDescent="0.3">
      <c r="B244" s="10"/>
      <c r="C244" s="10"/>
      <c r="D244" s="10"/>
      <c r="E244" s="10"/>
      <c r="F244" s="10"/>
      <c r="G244" s="10"/>
    </row>
    <row r="245" spans="1:7" x14ac:dyDescent="0.3">
      <c r="A245" s="14" t="s">
        <v>453</v>
      </c>
      <c r="B245" s="10"/>
      <c r="C245" s="10"/>
      <c r="D245" s="10"/>
      <c r="E245" s="10"/>
      <c r="F245" s="10"/>
      <c r="G245" s="10"/>
    </row>
    <row r="246" spans="1:7" x14ac:dyDescent="0.3">
      <c r="A246" s="64" t="s">
        <v>49</v>
      </c>
      <c r="B246" s="10" t="s">
        <v>50</v>
      </c>
      <c r="C246" s="10" t="s">
        <v>51</v>
      </c>
      <c r="D246" s="10" t="s">
        <v>52</v>
      </c>
      <c r="E246" s="10" t="s">
        <v>53</v>
      </c>
      <c r="F246" s="10" t="s">
        <v>54</v>
      </c>
      <c r="G246" s="10" t="s">
        <v>113</v>
      </c>
    </row>
    <row r="247" spans="1:7" x14ac:dyDescent="0.3">
      <c r="A247" s="64" t="s">
        <v>38</v>
      </c>
      <c r="B247" s="10"/>
      <c r="C247" s="10"/>
      <c r="D247" s="10"/>
      <c r="E247" s="10"/>
      <c r="F247" s="10"/>
      <c r="G247" s="10"/>
    </row>
    <row r="248" spans="1:7" x14ac:dyDescent="0.3">
      <c r="A248" t="s">
        <v>264</v>
      </c>
      <c r="B248" s="10">
        <v>132</v>
      </c>
      <c r="C248" s="10">
        <v>123</v>
      </c>
      <c r="D248" s="10">
        <v>128</v>
      </c>
      <c r="E248" s="10">
        <v>121</v>
      </c>
      <c r="F248" s="10">
        <v>123</v>
      </c>
      <c r="G248" s="10">
        <v>94</v>
      </c>
    </row>
    <row r="249" spans="1:7" x14ac:dyDescent="0.3">
      <c r="A249" t="s">
        <v>376</v>
      </c>
      <c r="B249" s="10">
        <v>124</v>
      </c>
      <c r="C249" s="10">
        <v>142</v>
      </c>
      <c r="D249" s="10">
        <v>150</v>
      </c>
      <c r="E249" s="10">
        <v>144</v>
      </c>
      <c r="F249" s="10">
        <v>153</v>
      </c>
      <c r="G249" s="10">
        <v>140</v>
      </c>
    </row>
    <row r="250" spans="1:7" x14ac:dyDescent="0.3">
      <c r="A250" t="s">
        <v>377</v>
      </c>
      <c r="B250" s="10">
        <v>172</v>
      </c>
      <c r="C250" s="10">
        <v>191</v>
      </c>
      <c r="D250" s="10">
        <v>153</v>
      </c>
      <c r="E250" s="10">
        <v>187</v>
      </c>
      <c r="F250" s="10">
        <v>174</v>
      </c>
      <c r="G250" s="10">
        <v>184</v>
      </c>
    </row>
    <row r="251" spans="1:7" x14ac:dyDescent="0.3">
      <c r="A251" t="s">
        <v>378</v>
      </c>
      <c r="B251" s="10">
        <v>242</v>
      </c>
      <c r="C251" s="10">
        <v>236</v>
      </c>
      <c r="D251" s="10">
        <v>242</v>
      </c>
      <c r="E251" s="10">
        <v>242</v>
      </c>
      <c r="F251" s="10">
        <v>263</v>
      </c>
      <c r="G251" s="10">
        <v>249</v>
      </c>
    </row>
    <row r="252" spans="1:7" x14ac:dyDescent="0.3">
      <c r="A252" t="s">
        <v>379</v>
      </c>
      <c r="B252" s="10">
        <v>283</v>
      </c>
      <c r="C252" s="10">
        <v>352</v>
      </c>
      <c r="D252" s="10">
        <v>288</v>
      </c>
      <c r="E252" s="10">
        <v>311</v>
      </c>
      <c r="F252" s="10">
        <v>301</v>
      </c>
      <c r="G252" s="10">
        <v>285</v>
      </c>
    </row>
    <row r="253" spans="1:7" x14ac:dyDescent="0.3">
      <c r="A253" t="s">
        <v>380</v>
      </c>
      <c r="B253" s="10">
        <v>234</v>
      </c>
      <c r="C253" s="10">
        <v>282</v>
      </c>
      <c r="D253" s="10">
        <v>234</v>
      </c>
      <c r="E253" s="10">
        <v>230</v>
      </c>
      <c r="F253" s="10">
        <v>253</v>
      </c>
      <c r="G253" s="10">
        <v>254</v>
      </c>
    </row>
    <row r="254" spans="1:7" x14ac:dyDescent="0.3">
      <c r="A254" t="s">
        <v>381</v>
      </c>
      <c r="B254" s="10">
        <v>129</v>
      </c>
      <c r="C254" s="10">
        <v>137</v>
      </c>
      <c r="D254" s="10">
        <v>137</v>
      </c>
      <c r="E254" s="10">
        <v>112</v>
      </c>
      <c r="F254" s="10">
        <v>122</v>
      </c>
      <c r="G254" s="10">
        <v>120</v>
      </c>
    </row>
    <row r="255" spans="1:7" x14ac:dyDescent="0.3">
      <c r="A255" t="s">
        <v>312</v>
      </c>
      <c r="B255" s="10">
        <v>2</v>
      </c>
      <c r="C255" s="10">
        <v>0</v>
      </c>
      <c r="D255" s="10">
        <v>0</v>
      </c>
      <c r="E255" s="10">
        <v>0</v>
      </c>
      <c r="F255" s="10">
        <v>0</v>
      </c>
      <c r="G255" s="10">
        <v>2</v>
      </c>
    </row>
    <row r="256" spans="1:7" x14ac:dyDescent="0.3">
      <c r="A256" s="64" t="s">
        <v>326</v>
      </c>
      <c r="B256" s="10"/>
      <c r="C256" s="10"/>
      <c r="D256" s="10"/>
      <c r="E256" s="10"/>
      <c r="F256" s="10"/>
      <c r="G256" s="10"/>
    </row>
    <row r="257" spans="1:7" x14ac:dyDescent="0.3">
      <c r="A257" t="s">
        <v>264</v>
      </c>
      <c r="B257" s="10">
        <v>4</v>
      </c>
      <c r="C257" s="10">
        <v>5</v>
      </c>
      <c r="D257" s="10">
        <v>6</v>
      </c>
      <c r="E257" s="10">
        <v>6</v>
      </c>
      <c r="F257" s="10">
        <v>7</v>
      </c>
      <c r="G257" s="10">
        <v>2</v>
      </c>
    </row>
    <row r="258" spans="1:7" x14ac:dyDescent="0.3">
      <c r="A258" t="s">
        <v>376</v>
      </c>
      <c r="B258" s="10">
        <v>6</v>
      </c>
      <c r="C258" s="10">
        <v>4</v>
      </c>
      <c r="D258" s="10">
        <v>6</v>
      </c>
      <c r="E258" s="10">
        <v>4</v>
      </c>
      <c r="F258" s="10">
        <v>2</v>
      </c>
      <c r="G258" s="10">
        <v>3</v>
      </c>
    </row>
    <row r="259" spans="1:7" x14ac:dyDescent="0.3">
      <c r="A259" t="s">
        <v>377</v>
      </c>
      <c r="B259" s="10">
        <v>6</v>
      </c>
      <c r="C259" s="10">
        <v>4</v>
      </c>
      <c r="D259" s="10">
        <v>2</v>
      </c>
      <c r="E259" s="10">
        <v>1</v>
      </c>
      <c r="F259" s="10">
        <v>2</v>
      </c>
      <c r="G259" s="10">
        <v>0</v>
      </c>
    </row>
    <row r="260" spans="1:7" x14ac:dyDescent="0.3">
      <c r="A260" t="s">
        <v>378</v>
      </c>
      <c r="B260" s="10">
        <v>4</v>
      </c>
      <c r="C260" s="10">
        <v>8</v>
      </c>
      <c r="D260" s="10">
        <v>6</v>
      </c>
      <c r="E260" s="10">
        <v>7</v>
      </c>
      <c r="F260" s="10">
        <v>7</v>
      </c>
      <c r="G260" s="10">
        <v>8</v>
      </c>
    </row>
    <row r="261" spans="1:7" x14ac:dyDescent="0.3">
      <c r="A261" t="s">
        <v>379</v>
      </c>
      <c r="B261" s="10">
        <v>9</v>
      </c>
      <c r="C261" s="10">
        <v>5</v>
      </c>
      <c r="D261" s="10">
        <v>9</v>
      </c>
      <c r="E261" s="10">
        <v>7</v>
      </c>
      <c r="F261" s="10">
        <v>2</v>
      </c>
      <c r="G261" s="10">
        <v>7</v>
      </c>
    </row>
    <row r="262" spans="1:7" x14ac:dyDescent="0.3">
      <c r="A262" t="s">
        <v>380</v>
      </c>
      <c r="B262" s="10">
        <v>7</v>
      </c>
      <c r="C262" s="10">
        <v>5</v>
      </c>
      <c r="D262" s="10">
        <v>1</v>
      </c>
      <c r="E262" s="10">
        <v>7</v>
      </c>
      <c r="F262" s="10">
        <v>13</v>
      </c>
      <c r="G262" s="10">
        <v>4</v>
      </c>
    </row>
    <row r="263" spans="1:7" x14ac:dyDescent="0.3">
      <c r="A263" t="s">
        <v>381</v>
      </c>
      <c r="B263" s="10">
        <v>4</v>
      </c>
      <c r="C263" s="10">
        <v>8</v>
      </c>
      <c r="D263" s="10">
        <v>2</v>
      </c>
      <c r="E263" s="10">
        <v>4</v>
      </c>
      <c r="F263" s="10">
        <v>6</v>
      </c>
      <c r="G263" s="10">
        <v>2</v>
      </c>
    </row>
    <row r="264" spans="1:7" x14ac:dyDescent="0.3">
      <c r="A264" t="s">
        <v>312</v>
      </c>
      <c r="B264" s="10"/>
      <c r="C264" s="10"/>
      <c r="D264" s="10"/>
      <c r="E264" s="10"/>
      <c r="F264" s="10"/>
      <c r="G264" s="10"/>
    </row>
    <row r="265" spans="1:7" x14ac:dyDescent="0.3">
      <c r="A265" s="64" t="s">
        <v>327</v>
      </c>
      <c r="B265" s="10"/>
      <c r="C265" s="10"/>
      <c r="D265" s="10"/>
      <c r="E265" s="10"/>
      <c r="F265" s="10"/>
      <c r="G265" s="10"/>
    </row>
    <row r="266" spans="1:7" x14ac:dyDescent="0.3">
      <c r="A266" t="s">
        <v>264</v>
      </c>
      <c r="B266" s="10">
        <v>74</v>
      </c>
      <c r="C266" s="10">
        <v>68</v>
      </c>
      <c r="D266" s="10">
        <v>73</v>
      </c>
      <c r="E266" s="10">
        <v>62</v>
      </c>
      <c r="F266" s="10">
        <v>78</v>
      </c>
      <c r="G266" s="10">
        <v>58</v>
      </c>
    </row>
    <row r="267" spans="1:7" x14ac:dyDescent="0.3">
      <c r="A267" t="s">
        <v>376</v>
      </c>
      <c r="B267" s="10">
        <v>58</v>
      </c>
      <c r="C267" s="10">
        <v>60</v>
      </c>
      <c r="D267" s="10">
        <v>78</v>
      </c>
      <c r="E267" s="10">
        <v>56</v>
      </c>
      <c r="F267" s="10">
        <v>71</v>
      </c>
      <c r="G267" s="10">
        <v>82</v>
      </c>
    </row>
    <row r="268" spans="1:7" x14ac:dyDescent="0.3">
      <c r="A268" t="s">
        <v>377</v>
      </c>
      <c r="B268" s="10">
        <v>101</v>
      </c>
      <c r="C268" s="10">
        <v>109</v>
      </c>
      <c r="D268" s="10">
        <v>73</v>
      </c>
      <c r="E268" s="10">
        <v>103</v>
      </c>
      <c r="F268" s="10">
        <v>90</v>
      </c>
      <c r="G268" s="10">
        <v>102</v>
      </c>
    </row>
    <row r="269" spans="1:7" x14ac:dyDescent="0.3">
      <c r="A269" t="s">
        <v>378</v>
      </c>
      <c r="B269" s="10">
        <v>110</v>
      </c>
      <c r="C269" s="10">
        <v>121</v>
      </c>
      <c r="D269" s="10">
        <v>108</v>
      </c>
      <c r="E269" s="10">
        <v>117</v>
      </c>
      <c r="F269" s="10">
        <v>117</v>
      </c>
      <c r="G269" s="10">
        <v>114</v>
      </c>
    </row>
    <row r="270" spans="1:7" x14ac:dyDescent="0.3">
      <c r="A270" t="s">
        <v>379</v>
      </c>
      <c r="B270" s="10">
        <v>125</v>
      </c>
      <c r="C270" s="10">
        <v>181</v>
      </c>
      <c r="D270" s="10">
        <v>137</v>
      </c>
      <c r="E270" s="10">
        <v>123</v>
      </c>
      <c r="F270" s="10">
        <v>146</v>
      </c>
      <c r="G270" s="10">
        <v>139</v>
      </c>
    </row>
    <row r="271" spans="1:7" x14ac:dyDescent="0.3">
      <c r="A271" t="s">
        <v>380</v>
      </c>
      <c r="B271" s="10">
        <v>115</v>
      </c>
      <c r="C271" s="10">
        <v>150</v>
      </c>
      <c r="D271" s="10">
        <v>106</v>
      </c>
      <c r="E271" s="10">
        <v>127</v>
      </c>
      <c r="F271" s="10">
        <v>112</v>
      </c>
      <c r="G271" s="10">
        <v>130</v>
      </c>
    </row>
    <row r="272" spans="1:7" x14ac:dyDescent="0.3">
      <c r="A272" t="s">
        <v>381</v>
      </c>
      <c r="B272" s="10">
        <v>75</v>
      </c>
      <c r="C272" s="10">
        <v>71</v>
      </c>
      <c r="D272" s="10">
        <v>92</v>
      </c>
      <c r="E272" s="10">
        <v>75</v>
      </c>
      <c r="F272" s="10">
        <v>56</v>
      </c>
      <c r="G272" s="10">
        <v>67</v>
      </c>
    </row>
    <row r="273" spans="1:7" x14ac:dyDescent="0.3">
      <c r="A273" t="s">
        <v>312</v>
      </c>
      <c r="B273" s="10">
        <v>0</v>
      </c>
      <c r="C273" s="10">
        <v>0</v>
      </c>
      <c r="D273" s="10">
        <v>0</v>
      </c>
      <c r="E273" s="10">
        <v>0</v>
      </c>
      <c r="F273" s="10">
        <v>0</v>
      </c>
      <c r="G273" s="10">
        <v>0</v>
      </c>
    </row>
    <row r="275" spans="1:7" x14ac:dyDescent="0.3">
      <c r="A275" s="14" t="s">
        <v>454</v>
      </c>
    </row>
    <row r="276" spans="1:7" x14ac:dyDescent="0.3">
      <c r="A276" s="66" t="s">
        <v>394</v>
      </c>
      <c r="B276" s="80" t="s">
        <v>50</v>
      </c>
      <c r="C276" s="80" t="s">
        <v>51</v>
      </c>
      <c r="D276" s="80" t="s">
        <v>52</v>
      </c>
      <c r="E276" s="80" t="s">
        <v>53</v>
      </c>
      <c r="F276" s="80" t="s">
        <v>54</v>
      </c>
      <c r="G276" s="80" t="s">
        <v>113</v>
      </c>
    </row>
    <row r="277" spans="1:7" x14ac:dyDescent="0.3">
      <c r="A277" t="s">
        <v>310</v>
      </c>
      <c r="B277" s="80">
        <v>33</v>
      </c>
      <c r="C277" s="80">
        <v>38</v>
      </c>
      <c r="D277" s="80">
        <v>30</v>
      </c>
      <c r="E277" s="80">
        <v>32</v>
      </c>
      <c r="F277" s="80">
        <v>35</v>
      </c>
      <c r="G277" s="80">
        <v>22</v>
      </c>
    </row>
    <row r="278" spans="1:7" x14ac:dyDescent="0.3">
      <c r="A278" t="s">
        <v>311</v>
      </c>
      <c r="B278" s="80">
        <v>7</v>
      </c>
      <c r="C278" s="80">
        <v>1</v>
      </c>
      <c r="D278" s="80">
        <v>2</v>
      </c>
      <c r="E278" s="80">
        <v>4</v>
      </c>
      <c r="F278" s="80">
        <v>4</v>
      </c>
      <c r="G278" s="80">
        <v>4</v>
      </c>
    </row>
    <row r="279" spans="1:7" x14ac:dyDescent="0.3">
      <c r="A279" t="s">
        <v>312</v>
      </c>
      <c r="B279" s="80">
        <v>0</v>
      </c>
      <c r="C279" s="80">
        <v>0</v>
      </c>
      <c r="D279" s="80">
        <v>0</v>
      </c>
      <c r="E279" s="80">
        <v>0</v>
      </c>
      <c r="F279" s="80">
        <v>0</v>
      </c>
      <c r="G279" s="80">
        <v>0</v>
      </c>
    </row>
    <row r="280" spans="1:7" x14ac:dyDescent="0.3">
      <c r="A280" t="s">
        <v>313</v>
      </c>
      <c r="B280" s="80">
        <v>480</v>
      </c>
      <c r="C280" s="80">
        <v>567</v>
      </c>
      <c r="D280" s="80">
        <v>498</v>
      </c>
      <c r="E280" s="80">
        <v>454</v>
      </c>
      <c r="F280" s="80">
        <v>480</v>
      </c>
      <c r="G280" s="80">
        <v>488</v>
      </c>
    </row>
    <row r="281" spans="1:7" x14ac:dyDescent="0.3">
      <c r="A281" t="s">
        <v>314</v>
      </c>
      <c r="B281" s="80">
        <v>177</v>
      </c>
      <c r="C281" s="80">
        <v>192</v>
      </c>
      <c r="D281" s="80">
        <v>169</v>
      </c>
      <c r="E281" s="80">
        <v>209</v>
      </c>
      <c r="F281" s="80">
        <v>190</v>
      </c>
      <c r="G281" s="80">
        <v>203</v>
      </c>
    </row>
    <row r="282" spans="1:7" x14ac:dyDescent="0.3">
      <c r="A282" t="s">
        <v>312</v>
      </c>
      <c r="B282" s="80">
        <v>1</v>
      </c>
      <c r="C282" s="80">
        <v>1</v>
      </c>
      <c r="D282" s="80">
        <v>0</v>
      </c>
      <c r="E282" s="80">
        <v>0</v>
      </c>
      <c r="F282" s="80">
        <v>0</v>
      </c>
      <c r="G282" s="80">
        <v>1</v>
      </c>
    </row>
    <row r="284" spans="1:7" x14ac:dyDescent="0.3">
      <c r="A284" s="14" t="s">
        <v>455</v>
      </c>
    </row>
    <row r="285" spans="1:7" x14ac:dyDescent="0.3">
      <c r="A285" s="64" t="s">
        <v>49</v>
      </c>
      <c r="B285" s="10" t="s">
        <v>50</v>
      </c>
      <c r="C285" s="10" t="s">
        <v>51</v>
      </c>
      <c r="D285" s="10" t="s">
        <v>52</v>
      </c>
      <c r="E285" s="10" t="s">
        <v>53</v>
      </c>
      <c r="F285" s="10" t="s">
        <v>54</v>
      </c>
      <c r="G285" s="10" t="s">
        <v>113</v>
      </c>
    </row>
    <row r="286" spans="1:7" x14ac:dyDescent="0.3">
      <c r="A286" s="64" t="s">
        <v>47</v>
      </c>
      <c r="B286" s="10"/>
      <c r="C286" s="10"/>
      <c r="D286" s="10"/>
      <c r="E286" s="10"/>
      <c r="F286" s="10"/>
      <c r="G286" s="10"/>
    </row>
    <row r="287" spans="1:7" x14ac:dyDescent="0.3">
      <c r="A287" t="s">
        <v>411</v>
      </c>
      <c r="B287" s="10">
        <v>20</v>
      </c>
      <c r="C287" s="10">
        <v>23</v>
      </c>
      <c r="D287" s="10">
        <v>17</v>
      </c>
      <c r="E287" s="10">
        <v>18</v>
      </c>
      <c r="F287" s="10">
        <v>17</v>
      </c>
      <c r="G287" s="10">
        <v>10</v>
      </c>
    </row>
    <row r="288" spans="1:7" x14ac:dyDescent="0.3">
      <c r="A288" t="s">
        <v>412</v>
      </c>
      <c r="B288" s="10">
        <v>9</v>
      </c>
      <c r="C288" s="10">
        <v>11</v>
      </c>
      <c r="D288" s="10">
        <v>8</v>
      </c>
      <c r="E288" s="10">
        <v>13</v>
      </c>
      <c r="F288" s="10">
        <v>7</v>
      </c>
      <c r="G288" s="10">
        <v>11</v>
      </c>
    </row>
    <row r="289" spans="1:7" x14ac:dyDescent="0.3">
      <c r="A289" t="s">
        <v>413</v>
      </c>
      <c r="B289" s="10">
        <v>0</v>
      </c>
      <c r="C289" s="10">
        <v>0</v>
      </c>
      <c r="D289" s="10">
        <v>0</v>
      </c>
      <c r="E289" s="10">
        <v>0</v>
      </c>
      <c r="F289" s="10">
        <v>0</v>
      </c>
      <c r="G289" s="10">
        <v>0</v>
      </c>
    </row>
    <row r="290" spans="1:7" x14ac:dyDescent="0.3">
      <c r="A290" t="s">
        <v>414</v>
      </c>
      <c r="B290" s="81">
        <v>68.965517241379317</v>
      </c>
      <c r="C290" s="81">
        <v>67.64705882352942</v>
      </c>
      <c r="D290" s="81">
        <v>68</v>
      </c>
      <c r="E290" s="81">
        <v>58.064516129032263</v>
      </c>
      <c r="F290" s="81">
        <v>70.833333333333343</v>
      </c>
      <c r="G290" s="81">
        <v>47.619047619047613</v>
      </c>
    </row>
    <row r="291" spans="1:7" x14ac:dyDescent="0.3">
      <c r="A291" s="64" t="s">
        <v>48</v>
      </c>
      <c r="B291" s="10"/>
      <c r="C291" s="10"/>
      <c r="D291" s="10"/>
      <c r="E291" s="10"/>
      <c r="F291" s="10"/>
      <c r="G291" s="10"/>
    </row>
    <row r="292" spans="1:7" x14ac:dyDescent="0.3">
      <c r="A292" t="s">
        <v>411</v>
      </c>
      <c r="B292" s="10">
        <v>417</v>
      </c>
      <c r="C292" s="10">
        <v>481</v>
      </c>
      <c r="D292" s="10">
        <v>438</v>
      </c>
      <c r="E292" s="10">
        <v>426</v>
      </c>
      <c r="F292" s="10">
        <v>441</v>
      </c>
      <c r="G292" s="10">
        <v>463</v>
      </c>
    </row>
    <row r="293" spans="1:7" x14ac:dyDescent="0.3">
      <c r="A293" t="s">
        <v>412</v>
      </c>
      <c r="B293" s="10">
        <v>48</v>
      </c>
      <c r="C293" s="10">
        <v>54</v>
      </c>
      <c r="D293" s="10">
        <v>58</v>
      </c>
      <c r="E293" s="10">
        <v>54</v>
      </c>
      <c r="F293" s="10">
        <v>54</v>
      </c>
      <c r="G293" s="10">
        <v>49</v>
      </c>
    </row>
    <row r="294" spans="1:7" x14ac:dyDescent="0.3">
      <c r="A294" t="s">
        <v>413</v>
      </c>
      <c r="B294" s="10">
        <v>16</v>
      </c>
      <c r="C294" s="10">
        <v>12</v>
      </c>
      <c r="D294" s="10">
        <v>15</v>
      </c>
      <c r="E294" s="10">
        <v>9</v>
      </c>
      <c r="F294" s="10">
        <v>6</v>
      </c>
      <c r="G294" s="10">
        <v>15</v>
      </c>
    </row>
    <row r="295" spans="1:7" x14ac:dyDescent="0.3">
      <c r="A295" t="s">
        <v>414</v>
      </c>
      <c r="B295" s="73">
        <v>89.677419354838705</v>
      </c>
      <c r="C295" s="73">
        <v>89.90654205607477</v>
      </c>
      <c r="D295" s="73">
        <v>88.306451612903231</v>
      </c>
      <c r="E295" s="73">
        <v>88.75</v>
      </c>
      <c r="F295" s="73">
        <v>89.090909090909093</v>
      </c>
      <c r="G295" s="73">
        <v>90.4296875</v>
      </c>
    </row>
    <row r="297" spans="1:7" x14ac:dyDescent="0.3">
      <c r="A297" s="14" t="s">
        <v>456</v>
      </c>
    </row>
    <row r="298" spans="1:7" x14ac:dyDescent="0.3">
      <c r="A298" t="s">
        <v>49</v>
      </c>
      <c r="B298" t="s">
        <v>50</v>
      </c>
      <c r="C298" t="s">
        <v>396</v>
      </c>
      <c r="D298" t="s">
        <v>397</v>
      </c>
      <c r="E298" t="s">
        <v>398</v>
      </c>
      <c r="F298" t="s">
        <v>399</v>
      </c>
      <c r="G298" t="s">
        <v>400</v>
      </c>
    </row>
    <row r="299" spans="1:7" x14ac:dyDescent="0.3">
      <c r="A299" s="14" t="s">
        <v>38</v>
      </c>
    </row>
    <row r="300" spans="1:7" x14ac:dyDescent="0.3">
      <c r="A300" t="s">
        <v>119</v>
      </c>
      <c r="B300">
        <v>551</v>
      </c>
      <c r="C300">
        <v>561</v>
      </c>
      <c r="D300">
        <v>482</v>
      </c>
      <c r="E300">
        <v>498</v>
      </c>
      <c r="F300">
        <v>547</v>
      </c>
      <c r="G300">
        <v>518</v>
      </c>
    </row>
    <row r="301" spans="1:7" x14ac:dyDescent="0.3">
      <c r="A301" t="s">
        <v>120</v>
      </c>
      <c r="B301">
        <v>247</v>
      </c>
      <c r="C301">
        <v>283</v>
      </c>
      <c r="D301">
        <v>256</v>
      </c>
      <c r="E301">
        <v>269</v>
      </c>
      <c r="F301">
        <v>274</v>
      </c>
      <c r="G301">
        <v>243</v>
      </c>
    </row>
    <row r="302" spans="1:7" x14ac:dyDescent="0.3">
      <c r="A302" t="s">
        <v>121</v>
      </c>
      <c r="B302">
        <v>284</v>
      </c>
      <c r="C302">
        <v>333</v>
      </c>
      <c r="D302">
        <v>314</v>
      </c>
      <c r="E302">
        <v>297</v>
      </c>
      <c r="F302">
        <v>308</v>
      </c>
      <c r="G302">
        <v>310</v>
      </c>
    </row>
    <row r="303" spans="1:7" x14ac:dyDescent="0.3">
      <c r="A303" t="s">
        <v>362</v>
      </c>
      <c r="B303">
        <v>49</v>
      </c>
      <c r="C303">
        <v>62</v>
      </c>
      <c r="D303">
        <v>86</v>
      </c>
      <c r="E303">
        <v>64</v>
      </c>
      <c r="F303">
        <v>61</v>
      </c>
      <c r="G303">
        <v>65</v>
      </c>
    </row>
    <row r="304" spans="1:7" x14ac:dyDescent="0.3">
      <c r="A304" s="14" t="s">
        <v>326</v>
      </c>
    </row>
    <row r="305" spans="1:7" x14ac:dyDescent="0.3">
      <c r="A305" t="s">
        <v>119</v>
      </c>
      <c r="B305">
        <v>22</v>
      </c>
      <c r="C305">
        <v>17</v>
      </c>
      <c r="D305">
        <v>16</v>
      </c>
      <c r="E305">
        <v>12</v>
      </c>
      <c r="F305">
        <v>8</v>
      </c>
      <c r="G305">
        <v>10</v>
      </c>
    </row>
    <row r="306" spans="1:7" x14ac:dyDescent="0.3">
      <c r="A306" t="s">
        <v>120</v>
      </c>
      <c r="B306">
        <v>7</v>
      </c>
      <c r="C306">
        <v>16</v>
      </c>
      <c r="D306">
        <v>9</v>
      </c>
      <c r="E306">
        <v>18</v>
      </c>
      <c r="F306">
        <v>14</v>
      </c>
      <c r="G306">
        <v>11</v>
      </c>
    </row>
    <row r="307" spans="1:7" x14ac:dyDescent="0.3">
      <c r="A307" t="s">
        <v>121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</row>
    <row r="308" spans="1:7" x14ac:dyDescent="0.3">
      <c r="A308" t="s">
        <v>362</v>
      </c>
      <c r="B308">
        <v>0</v>
      </c>
      <c r="C308">
        <v>1</v>
      </c>
      <c r="D308">
        <v>0</v>
      </c>
      <c r="E308">
        <v>1</v>
      </c>
      <c r="F308">
        <v>2</v>
      </c>
      <c r="G308">
        <v>0</v>
      </c>
    </row>
    <row r="309" spans="1:7" x14ac:dyDescent="0.3">
      <c r="A309" s="14" t="s">
        <v>327</v>
      </c>
    </row>
    <row r="310" spans="1:7" x14ac:dyDescent="0.3">
      <c r="A310" t="s">
        <v>119</v>
      </c>
      <c r="B310">
        <v>285</v>
      </c>
      <c r="C310">
        <v>328</v>
      </c>
      <c r="D310">
        <v>280</v>
      </c>
      <c r="E310">
        <v>298</v>
      </c>
      <c r="F310">
        <v>279</v>
      </c>
      <c r="G310">
        <v>304</v>
      </c>
    </row>
    <row r="311" spans="1:7" x14ac:dyDescent="0.3">
      <c r="A311" t="s">
        <v>120</v>
      </c>
      <c r="B311">
        <v>168</v>
      </c>
      <c r="C311">
        <v>189</v>
      </c>
      <c r="D311">
        <v>188</v>
      </c>
      <c r="E311">
        <v>173</v>
      </c>
      <c r="F311">
        <v>197</v>
      </c>
      <c r="G311">
        <v>187</v>
      </c>
    </row>
    <row r="312" spans="1:7" x14ac:dyDescent="0.3">
      <c r="A312" t="s">
        <v>121</v>
      </c>
      <c r="B312">
        <v>2</v>
      </c>
      <c r="C312">
        <v>4</v>
      </c>
      <c r="D312">
        <v>2</v>
      </c>
      <c r="E312">
        <v>0</v>
      </c>
      <c r="F312">
        <v>0</v>
      </c>
      <c r="G312">
        <v>0</v>
      </c>
    </row>
    <row r="313" spans="1:7" x14ac:dyDescent="0.3">
      <c r="A313" t="s">
        <v>362</v>
      </c>
      <c r="B313">
        <v>26</v>
      </c>
      <c r="C313">
        <v>26</v>
      </c>
      <c r="D313">
        <v>41</v>
      </c>
      <c r="E313">
        <v>18</v>
      </c>
      <c r="F313">
        <v>25</v>
      </c>
      <c r="G313">
        <v>36</v>
      </c>
    </row>
    <row r="315" spans="1:7" x14ac:dyDescent="0.3">
      <c r="A315" s="14" t="s">
        <v>457</v>
      </c>
    </row>
    <row r="316" spans="1:7" x14ac:dyDescent="0.3">
      <c r="A316" t="s">
        <v>49</v>
      </c>
      <c r="B316" t="s">
        <v>50</v>
      </c>
      <c r="C316" t="s">
        <v>51</v>
      </c>
      <c r="D316" t="s">
        <v>52</v>
      </c>
      <c r="E316" t="s">
        <v>53</v>
      </c>
      <c r="F316" t="s">
        <v>54</v>
      </c>
      <c r="G316" t="s">
        <v>113</v>
      </c>
    </row>
    <row r="317" spans="1:7" x14ac:dyDescent="0.3">
      <c r="A317" t="s">
        <v>124</v>
      </c>
      <c r="B317">
        <v>289</v>
      </c>
      <c r="C317">
        <v>340</v>
      </c>
      <c r="D317">
        <v>321</v>
      </c>
      <c r="E317">
        <v>303</v>
      </c>
      <c r="F317">
        <v>313</v>
      </c>
      <c r="G317">
        <v>317</v>
      </c>
    </row>
    <row r="318" spans="1:7" x14ac:dyDescent="0.3">
      <c r="A318" t="s">
        <v>417</v>
      </c>
      <c r="B318">
        <v>27</v>
      </c>
      <c r="C318">
        <v>33</v>
      </c>
      <c r="D318">
        <v>24</v>
      </c>
      <c r="E318">
        <v>14</v>
      </c>
      <c r="F318">
        <v>27</v>
      </c>
      <c r="G318">
        <v>25</v>
      </c>
    </row>
    <row r="319" spans="1:7" x14ac:dyDescent="0.3">
      <c r="A319" t="s">
        <v>418</v>
      </c>
      <c r="B319">
        <v>291</v>
      </c>
      <c r="C319">
        <v>285</v>
      </c>
      <c r="D319">
        <v>270</v>
      </c>
      <c r="E319">
        <v>286</v>
      </c>
      <c r="F319">
        <v>303</v>
      </c>
      <c r="G319">
        <v>283</v>
      </c>
    </row>
    <row r="320" spans="1:7" x14ac:dyDescent="0.3">
      <c r="A320" t="s">
        <v>419</v>
      </c>
      <c r="B320">
        <v>68</v>
      </c>
      <c r="C320">
        <v>64</v>
      </c>
      <c r="D320">
        <v>69</v>
      </c>
      <c r="E320">
        <v>50</v>
      </c>
      <c r="F320">
        <v>45</v>
      </c>
      <c r="G320">
        <v>54</v>
      </c>
    </row>
    <row r="321" spans="1:7" x14ac:dyDescent="0.3">
      <c r="A321" t="s">
        <v>420</v>
      </c>
      <c r="B321">
        <v>105</v>
      </c>
      <c r="C321">
        <v>128</v>
      </c>
      <c r="D321">
        <v>103</v>
      </c>
      <c r="E321">
        <v>124</v>
      </c>
      <c r="F321">
        <v>143</v>
      </c>
      <c r="G321">
        <v>127</v>
      </c>
    </row>
    <row r="322" spans="1:7" x14ac:dyDescent="0.3">
      <c r="A322" t="s">
        <v>421</v>
      </c>
      <c r="B322">
        <v>40</v>
      </c>
      <c r="C322">
        <v>45</v>
      </c>
      <c r="D322">
        <v>29</v>
      </c>
      <c r="E322">
        <v>19</v>
      </c>
      <c r="F322">
        <v>19</v>
      </c>
      <c r="G322">
        <v>23</v>
      </c>
    </row>
    <row r="323" spans="1:7" x14ac:dyDescent="0.3">
      <c r="A323" t="s">
        <v>422</v>
      </c>
      <c r="B323">
        <v>37</v>
      </c>
      <c r="C323">
        <v>43</v>
      </c>
      <c r="D323">
        <v>30</v>
      </c>
      <c r="E323">
        <v>40</v>
      </c>
      <c r="F323">
        <v>56</v>
      </c>
      <c r="G323">
        <v>50</v>
      </c>
    </row>
    <row r="324" spans="1:7" x14ac:dyDescent="0.3">
      <c r="A324" t="s">
        <v>116</v>
      </c>
      <c r="B324">
        <v>21</v>
      </c>
      <c r="C324">
        <v>13</v>
      </c>
      <c r="D324">
        <v>15</v>
      </c>
      <c r="E324">
        <v>9</v>
      </c>
      <c r="F324">
        <v>9</v>
      </c>
      <c r="G324">
        <v>8</v>
      </c>
    </row>
    <row r="325" spans="1:7" x14ac:dyDescent="0.3">
      <c r="A325" t="s">
        <v>423</v>
      </c>
      <c r="B325">
        <v>3</v>
      </c>
      <c r="C325">
        <v>1</v>
      </c>
      <c r="D325">
        <v>7</v>
      </c>
      <c r="E325">
        <v>2</v>
      </c>
      <c r="F325">
        <v>3</v>
      </c>
      <c r="G325">
        <v>2</v>
      </c>
    </row>
    <row r="326" spans="1:7" x14ac:dyDescent="0.3">
      <c r="A326" t="s">
        <v>424</v>
      </c>
      <c r="B326">
        <v>254</v>
      </c>
      <c r="C326">
        <v>288</v>
      </c>
      <c r="D326">
        <v>274</v>
      </c>
      <c r="E326">
        <v>281</v>
      </c>
      <c r="F326">
        <v>277</v>
      </c>
      <c r="G326">
        <v>251</v>
      </c>
    </row>
    <row r="328" spans="1:7" x14ac:dyDescent="0.3">
      <c r="A328" s="14" t="s">
        <v>458</v>
      </c>
    </row>
    <row r="329" spans="1:7" x14ac:dyDescent="0.3">
      <c r="A329" t="s">
        <v>49</v>
      </c>
      <c r="B329" t="s">
        <v>50</v>
      </c>
      <c r="C329" t="s">
        <v>51</v>
      </c>
      <c r="D329" t="s">
        <v>52</v>
      </c>
      <c r="E329" t="s">
        <v>53</v>
      </c>
      <c r="F329" t="s">
        <v>54</v>
      </c>
      <c r="G329" t="s">
        <v>113</v>
      </c>
    </row>
    <row r="330" spans="1:7" x14ac:dyDescent="0.3">
      <c r="A330" t="s">
        <v>298</v>
      </c>
      <c r="B330">
        <v>421</v>
      </c>
      <c r="C330">
        <v>411</v>
      </c>
      <c r="D330">
        <v>388</v>
      </c>
      <c r="E330">
        <v>404</v>
      </c>
      <c r="F330">
        <v>394</v>
      </c>
      <c r="G330">
        <v>371</v>
      </c>
    </row>
    <row r="331" spans="1:7" x14ac:dyDescent="0.3">
      <c r="A331" t="s">
        <v>299</v>
      </c>
      <c r="B331">
        <v>16</v>
      </c>
      <c r="C331">
        <v>23</v>
      </c>
      <c r="D331">
        <v>18</v>
      </c>
      <c r="E331">
        <v>13</v>
      </c>
      <c r="F331">
        <v>11</v>
      </c>
      <c r="G331">
        <v>14</v>
      </c>
    </row>
    <row r="332" spans="1:7" x14ac:dyDescent="0.3">
      <c r="A332" t="s">
        <v>300</v>
      </c>
      <c r="B332">
        <v>586</v>
      </c>
      <c r="C332">
        <v>573</v>
      </c>
      <c r="D332">
        <v>530</v>
      </c>
      <c r="E332">
        <v>560</v>
      </c>
      <c r="F332">
        <v>541</v>
      </c>
      <c r="G332">
        <v>521</v>
      </c>
    </row>
    <row r="333" spans="1:7" x14ac:dyDescent="0.3">
      <c r="A333" t="s">
        <v>302</v>
      </c>
      <c r="B333">
        <v>2.7303754266211606</v>
      </c>
      <c r="C333">
        <v>4.0139616055846421</v>
      </c>
      <c r="D333">
        <v>3.3962264150943398</v>
      </c>
      <c r="E333">
        <v>2.3214285714285716</v>
      </c>
      <c r="F333">
        <v>2.033271719038817</v>
      </c>
      <c r="G333">
        <v>2.6871401151631478</v>
      </c>
    </row>
    <row r="334" spans="1:7" x14ac:dyDescent="0.3">
      <c r="A334" t="s">
        <v>304</v>
      </c>
      <c r="B334">
        <v>602</v>
      </c>
      <c r="C334">
        <v>596</v>
      </c>
      <c r="D334">
        <v>548</v>
      </c>
      <c r="E334">
        <v>573</v>
      </c>
      <c r="F334">
        <v>552</v>
      </c>
      <c r="G334">
        <v>535</v>
      </c>
    </row>
    <row r="335" spans="1:7" x14ac:dyDescent="0.3">
      <c r="A335" t="s">
        <v>306</v>
      </c>
      <c r="B335">
        <v>2.6578073089700998</v>
      </c>
      <c r="C335">
        <v>3.8590604026845639</v>
      </c>
      <c r="D335">
        <v>3.2846715328467155</v>
      </c>
      <c r="E335">
        <v>2.2687609075043627</v>
      </c>
      <c r="F335">
        <v>1.9927536231884055</v>
      </c>
      <c r="G335">
        <v>2.6168224299065423</v>
      </c>
    </row>
    <row r="336" spans="1:7" x14ac:dyDescent="0.3">
      <c r="A336" t="s">
        <v>307</v>
      </c>
      <c r="B336">
        <v>12.000390012675412</v>
      </c>
      <c r="C336">
        <v>17.297655039634193</v>
      </c>
      <c r="D336">
        <v>13.582681175988537</v>
      </c>
      <c r="E336">
        <v>9.8471868102234996</v>
      </c>
      <c r="F336">
        <v>8.359812405809615</v>
      </c>
      <c r="G336">
        <v>10.660404440515324</v>
      </c>
    </row>
    <row r="337" spans="1:7" x14ac:dyDescent="0.3">
      <c r="A337" t="s">
        <v>308</v>
      </c>
      <c r="B337">
        <v>439.51428421423697</v>
      </c>
      <c r="C337">
        <v>430.93723207436489</v>
      </c>
      <c r="D337">
        <v>399.93450129299578</v>
      </c>
      <c r="E337">
        <v>424.1865087480893</v>
      </c>
      <c r="F337">
        <v>411.15077377663647</v>
      </c>
      <c r="G337">
        <v>396.71933667917739</v>
      </c>
    </row>
    <row r="338" spans="1:7" x14ac:dyDescent="0.3">
      <c r="A338" s="70" t="s">
        <v>459</v>
      </c>
      <c r="B338" s="70"/>
      <c r="C338" s="70"/>
      <c r="D338" s="70"/>
      <c r="E338" s="70"/>
      <c r="F338" s="70"/>
      <c r="G338" s="70"/>
    </row>
    <row r="339" spans="1:7" x14ac:dyDescent="0.3">
      <c r="A339" s="14" t="s">
        <v>460</v>
      </c>
      <c r="B339" s="70"/>
      <c r="C339" s="70"/>
      <c r="D339" s="70"/>
      <c r="E339" s="70"/>
      <c r="F339" s="70"/>
      <c r="G339" s="70"/>
    </row>
    <row r="340" spans="1:7" x14ac:dyDescent="0.3">
      <c r="A340" t="s">
        <v>49</v>
      </c>
      <c r="B340" t="s">
        <v>50</v>
      </c>
      <c r="C340" t="s">
        <v>51</v>
      </c>
      <c r="D340" t="s">
        <v>52</v>
      </c>
      <c r="E340" t="s">
        <v>53</v>
      </c>
      <c r="F340" t="s">
        <v>54</v>
      </c>
      <c r="G340" t="s">
        <v>113</v>
      </c>
    </row>
    <row r="341" spans="1:7" x14ac:dyDescent="0.3">
      <c r="A341" s="14" t="s">
        <v>47</v>
      </c>
    </row>
    <row r="342" spans="1:7" x14ac:dyDescent="0.3">
      <c r="A342" t="s">
        <v>322</v>
      </c>
      <c r="B342">
        <v>3</v>
      </c>
      <c r="C342">
        <v>3</v>
      </c>
      <c r="D342">
        <v>3</v>
      </c>
      <c r="E342">
        <v>3</v>
      </c>
      <c r="F342">
        <v>1</v>
      </c>
      <c r="G342">
        <v>5</v>
      </c>
    </row>
    <row r="343" spans="1:7" x14ac:dyDescent="0.3">
      <c r="A343" t="s">
        <v>4</v>
      </c>
      <c r="B343">
        <v>0</v>
      </c>
      <c r="C343">
        <v>2</v>
      </c>
      <c r="D343">
        <v>0</v>
      </c>
      <c r="E343">
        <v>0</v>
      </c>
      <c r="F343">
        <v>0</v>
      </c>
      <c r="G343">
        <v>0</v>
      </c>
    </row>
    <row r="344" spans="1:7" x14ac:dyDescent="0.3">
      <c r="A344" t="s">
        <v>323</v>
      </c>
      <c r="B344">
        <v>2</v>
      </c>
      <c r="C344">
        <v>3</v>
      </c>
      <c r="D344">
        <v>4</v>
      </c>
      <c r="E344">
        <v>3</v>
      </c>
      <c r="F344">
        <v>1</v>
      </c>
      <c r="G344">
        <v>1</v>
      </c>
    </row>
    <row r="345" spans="1:7" x14ac:dyDescent="0.3">
      <c r="A345" t="s">
        <v>6</v>
      </c>
      <c r="B345">
        <v>0</v>
      </c>
      <c r="C345">
        <v>3</v>
      </c>
      <c r="D345">
        <v>2</v>
      </c>
      <c r="E345">
        <v>0</v>
      </c>
      <c r="F345">
        <v>0</v>
      </c>
      <c r="G345">
        <v>0</v>
      </c>
    </row>
    <row r="346" spans="1:7" x14ac:dyDescent="0.3">
      <c r="A346" t="s">
        <v>7</v>
      </c>
      <c r="B346">
        <v>2</v>
      </c>
      <c r="C346">
        <v>1</v>
      </c>
      <c r="D346">
        <v>1</v>
      </c>
      <c r="E346">
        <v>0</v>
      </c>
      <c r="F346">
        <v>0</v>
      </c>
      <c r="G346">
        <v>0</v>
      </c>
    </row>
    <row r="347" spans="1:7" x14ac:dyDescent="0.3">
      <c r="A347" t="s">
        <v>8</v>
      </c>
      <c r="B347">
        <v>1</v>
      </c>
      <c r="C347">
        <v>0</v>
      </c>
      <c r="D347">
        <v>0</v>
      </c>
      <c r="E347">
        <v>3</v>
      </c>
      <c r="F347">
        <v>1</v>
      </c>
      <c r="G347">
        <v>0</v>
      </c>
    </row>
    <row r="348" spans="1:7" x14ac:dyDescent="0.3">
      <c r="A348" t="s">
        <v>9</v>
      </c>
      <c r="B348">
        <v>0</v>
      </c>
      <c r="C348">
        <v>0</v>
      </c>
      <c r="D348">
        <v>3</v>
      </c>
      <c r="E348">
        <v>0</v>
      </c>
      <c r="F348">
        <v>1</v>
      </c>
      <c r="G348">
        <v>0</v>
      </c>
    </row>
    <row r="349" spans="1:7" x14ac:dyDescent="0.3">
      <c r="A349" t="s">
        <v>10</v>
      </c>
      <c r="B349">
        <v>1</v>
      </c>
      <c r="C349">
        <v>0</v>
      </c>
      <c r="D349">
        <v>0</v>
      </c>
      <c r="E349">
        <v>1</v>
      </c>
      <c r="F349">
        <v>0</v>
      </c>
      <c r="G349">
        <v>0</v>
      </c>
    </row>
    <row r="350" spans="1:7" x14ac:dyDescent="0.3">
      <c r="A350" t="s">
        <v>324</v>
      </c>
      <c r="B350">
        <v>2</v>
      </c>
      <c r="C350">
        <v>0</v>
      </c>
      <c r="D350">
        <v>0</v>
      </c>
      <c r="E350">
        <v>0</v>
      </c>
      <c r="F350">
        <v>0</v>
      </c>
      <c r="G350">
        <v>2</v>
      </c>
    </row>
    <row r="351" spans="1:7" x14ac:dyDescent="0.3">
      <c r="A351" t="s">
        <v>12</v>
      </c>
      <c r="B351">
        <v>0</v>
      </c>
      <c r="C351">
        <v>3</v>
      </c>
      <c r="D351">
        <v>0</v>
      </c>
      <c r="E351">
        <v>0</v>
      </c>
      <c r="F351">
        <v>1</v>
      </c>
      <c r="G351">
        <v>0</v>
      </c>
    </row>
    <row r="352" spans="1:7" x14ac:dyDescent="0.3">
      <c r="A352" t="s">
        <v>13</v>
      </c>
      <c r="B352">
        <v>0</v>
      </c>
      <c r="C352">
        <v>1</v>
      </c>
      <c r="D352">
        <v>0</v>
      </c>
      <c r="E352">
        <v>0</v>
      </c>
      <c r="F352">
        <v>1</v>
      </c>
      <c r="G352">
        <v>0</v>
      </c>
    </row>
    <row r="353" spans="1:7" x14ac:dyDescent="0.3">
      <c r="A353" t="s">
        <v>325</v>
      </c>
      <c r="B353">
        <v>1</v>
      </c>
      <c r="C353">
        <v>1</v>
      </c>
      <c r="D353">
        <v>2</v>
      </c>
      <c r="E353">
        <v>1</v>
      </c>
      <c r="F353">
        <v>2</v>
      </c>
      <c r="G353">
        <v>3</v>
      </c>
    </row>
    <row r="354" spans="1:7" x14ac:dyDescent="0.3">
      <c r="A354" t="s">
        <v>15</v>
      </c>
      <c r="B354">
        <v>4</v>
      </c>
      <c r="C354">
        <v>1</v>
      </c>
      <c r="D354">
        <v>1</v>
      </c>
      <c r="E354">
        <v>0</v>
      </c>
      <c r="F354">
        <v>2</v>
      </c>
      <c r="G354">
        <v>0</v>
      </c>
    </row>
    <row r="355" spans="1:7" x14ac:dyDescent="0.3">
      <c r="A355" t="s">
        <v>16</v>
      </c>
      <c r="B355">
        <v>0</v>
      </c>
      <c r="C355">
        <v>2</v>
      </c>
      <c r="D355">
        <v>0</v>
      </c>
      <c r="E355">
        <v>0</v>
      </c>
      <c r="F355">
        <v>1</v>
      </c>
      <c r="G355">
        <v>1</v>
      </c>
    </row>
    <row r="356" spans="1:7" x14ac:dyDescent="0.3">
      <c r="A356" t="s">
        <v>17</v>
      </c>
      <c r="B356">
        <v>0</v>
      </c>
      <c r="C356">
        <v>1</v>
      </c>
      <c r="D356">
        <v>1</v>
      </c>
      <c r="E356">
        <v>1</v>
      </c>
      <c r="F356">
        <v>0</v>
      </c>
      <c r="G356">
        <v>1</v>
      </c>
    </row>
    <row r="357" spans="1:7" x14ac:dyDescent="0.3">
      <c r="A357" t="s">
        <v>294</v>
      </c>
      <c r="B357">
        <v>0</v>
      </c>
      <c r="C357">
        <v>1</v>
      </c>
      <c r="D357">
        <v>1</v>
      </c>
      <c r="E357">
        <v>0</v>
      </c>
      <c r="F357">
        <v>0</v>
      </c>
      <c r="G357">
        <v>0</v>
      </c>
    </row>
    <row r="358" spans="1:7" x14ac:dyDescent="0.3">
      <c r="A358" t="s">
        <v>295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0</v>
      </c>
    </row>
    <row r="359" spans="1:7" x14ac:dyDescent="0.3">
      <c r="A359" t="s">
        <v>211</v>
      </c>
      <c r="B359">
        <v>0</v>
      </c>
      <c r="C359">
        <v>1</v>
      </c>
      <c r="D359">
        <v>0</v>
      </c>
      <c r="E359">
        <v>1</v>
      </c>
      <c r="F359">
        <v>0</v>
      </c>
      <c r="G359">
        <v>1</v>
      </c>
    </row>
    <row r="360" spans="1:7" x14ac:dyDescent="0.3">
      <c r="A360" t="s">
        <v>296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</row>
    <row r="361" spans="1:7" x14ac:dyDescent="0.3">
      <c r="A361" s="14" t="s">
        <v>48</v>
      </c>
    </row>
    <row r="362" spans="1:7" x14ac:dyDescent="0.3">
      <c r="A362" t="s">
        <v>322</v>
      </c>
      <c r="B362">
        <v>73</v>
      </c>
      <c r="C362">
        <v>61</v>
      </c>
      <c r="D362">
        <v>64</v>
      </c>
      <c r="E362">
        <v>76</v>
      </c>
      <c r="F362">
        <v>68</v>
      </c>
      <c r="G362">
        <v>70</v>
      </c>
    </row>
    <row r="363" spans="1:7" x14ac:dyDescent="0.3">
      <c r="A363" t="s">
        <v>4</v>
      </c>
      <c r="B363">
        <v>3</v>
      </c>
      <c r="C363">
        <v>5</v>
      </c>
      <c r="D363">
        <v>3</v>
      </c>
      <c r="E363">
        <v>4</v>
      </c>
      <c r="F363">
        <v>2</v>
      </c>
      <c r="G363">
        <v>4</v>
      </c>
    </row>
    <row r="364" spans="1:7" x14ac:dyDescent="0.3">
      <c r="A364" t="s">
        <v>323</v>
      </c>
      <c r="B364">
        <v>29</v>
      </c>
      <c r="C364">
        <v>40</v>
      </c>
      <c r="D364">
        <v>33</v>
      </c>
      <c r="E364">
        <v>29</v>
      </c>
      <c r="F364">
        <v>26</v>
      </c>
      <c r="G364">
        <v>49</v>
      </c>
    </row>
    <row r="365" spans="1:7" x14ac:dyDescent="0.3">
      <c r="A365" t="s">
        <v>6</v>
      </c>
      <c r="B365">
        <v>14</v>
      </c>
      <c r="C365">
        <v>32</v>
      </c>
      <c r="D365">
        <v>18</v>
      </c>
      <c r="E365">
        <v>25</v>
      </c>
      <c r="F365">
        <v>25</v>
      </c>
      <c r="G365">
        <v>15</v>
      </c>
    </row>
    <row r="366" spans="1:7" x14ac:dyDescent="0.3">
      <c r="A366" t="s">
        <v>7</v>
      </c>
      <c r="B366">
        <v>26</v>
      </c>
      <c r="C366">
        <v>26</v>
      </c>
      <c r="D366">
        <v>35</v>
      </c>
      <c r="E366">
        <v>25</v>
      </c>
      <c r="F366">
        <v>18</v>
      </c>
      <c r="G366">
        <v>11</v>
      </c>
    </row>
    <row r="367" spans="1:7" x14ac:dyDescent="0.3">
      <c r="A367" t="s">
        <v>8</v>
      </c>
      <c r="B367">
        <v>12</v>
      </c>
      <c r="C367">
        <v>13</v>
      </c>
      <c r="D367">
        <v>10</v>
      </c>
      <c r="E367">
        <v>14</v>
      </c>
      <c r="F367">
        <v>22</v>
      </c>
      <c r="G367">
        <v>5</v>
      </c>
    </row>
    <row r="368" spans="1:7" x14ac:dyDescent="0.3">
      <c r="A368" t="s">
        <v>9</v>
      </c>
      <c r="B368">
        <v>35</v>
      </c>
      <c r="C368">
        <v>27</v>
      </c>
      <c r="D368">
        <v>26</v>
      </c>
      <c r="E368">
        <v>15</v>
      </c>
      <c r="F368">
        <v>26</v>
      </c>
      <c r="G368">
        <v>19</v>
      </c>
    </row>
    <row r="369" spans="1:7" x14ac:dyDescent="0.3">
      <c r="A369" t="s">
        <v>10</v>
      </c>
      <c r="B369">
        <v>26</v>
      </c>
      <c r="C369">
        <v>19</v>
      </c>
      <c r="D369">
        <v>17</v>
      </c>
      <c r="E369">
        <v>21</v>
      </c>
      <c r="F369">
        <v>14</v>
      </c>
      <c r="G369">
        <v>14</v>
      </c>
    </row>
    <row r="370" spans="1:7" x14ac:dyDescent="0.3">
      <c r="A370" t="s">
        <v>324</v>
      </c>
      <c r="B370">
        <v>44</v>
      </c>
      <c r="C370">
        <v>22</v>
      </c>
      <c r="D370">
        <v>23</v>
      </c>
      <c r="E370">
        <v>20</v>
      </c>
      <c r="F370">
        <v>19</v>
      </c>
      <c r="G370">
        <v>27</v>
      </c>
    </row>
    <row r="371" spans="1:7" x14ac:dyDescent="0.3">
      <c r="A371" t="s">
        <v>12</v>
      </c>
      <c r="B371">
        <v>20</v>
      </c>
      <c r="C371">
        <v>23</v>
      </c>
      <c r="D371">
        <v>10</v>
      </c>
      <c r="E371">
        <v>14</v>
      </c>
      <c r="F371">
        <v>30</v>
      </c>
      <c r="G371">
        <v>27</v>
      </c>
    </row>
    <row r="372" spans="1:7" x14ac:dyDescent="0.3">
      <c r="A372" t="s">
        <v>13</v>
      </c>
      <c r="B372">
        <v>10</v>
      </c>
      <c r="C372">
        <v>20</v>
      </c>
      <c r="D372">
        <v>9</v>
      </c>
      <c r="E372">
        <v>16</v>
      </c>
      <c r="F372">
        <v>13</v>
      </c>
      <c r="G372">
        <v>13</v>
      </c>
    </row>
    <row r="373" spans="1:7" x14ac:dyDescent="0.3">
      <c r="A373" t="s">
        <v>325</v>
      </c>
      <c r="B373">
        <v>40</v>
      </c>
      <c r="C373">
        <v>41</v>
      </c>
      <c r="D373">
        <v>38</v>
      </c>
      <c r="E373">
        <v>47</v>
      </c>
      <c r="F373">
        <v>30</v>
      </c>
      <c r="G373">
        <v>21</v>
      </c>
    </row>
    <row r="374" spans="1:7" x14ac:dyDescent="0.3">
      <c r="A374" t="s">
        <v>15</v>
      </c>
      <c r="B374">
        <v>16</v>
      </c>
      <c r="C374">
        <v>24</v>
      </c>
      <c r="D374">
        <v>6</v>
      </c>
      <c r="E374">
        <v>23</v>
      </c>
      <c r="F374">
        <v>24</v>
      </c>
      <c r="G374">
        <v>12</v>
      </c>
    </row>
    <row r="375" spans="1:7" x14ac:dyDescent="0.3">
      <c r="A375" t="s">
        <v>16</v>
      </c>
      <c r="B375">
        <v>39</v>
      </c>
      <c r="C375">
        <v>32</v>
      </c>
      <c r="D375">
        <v>28</v>
      </c>
      <c r="E375">
        <v>22</v>
      </c>
      <c r="F375">
        <v>28</v>
      </c>
      <c r="G375">
        <v>23</v>
      </c>
    </row>
    <row r="376" spans="1:7" x14ac:dyDescent="0.3">
      <c r="A376" t="s">
        <v>17</v>
      </c>
      <c r="B376">
        <v>33</v>
      </c>
      <c r="C376">
        <v>22</v>
      </c>
      <c r="D376">
        <v>10</v>
      </c>
      <c r="E376">
        <v>29</v>
      </c>
      <c r="F376">
        <v>19</v>
      </c>
      <c r="G376">
        <v>14</v>
      </c>
    </row>
    <row r="377" spans="1:7" x14ac:dyDescent="0.3">
      <c r="A377" t="s">
        <v>294</v>
      </c>
      <c r="B377">
        <v>8</v>
      </c>
      <c r="C377">
        <v>3</v>
      </c>
      <c r="D377">
        <v>5</v>
      </c>
      <c r="E377">
        <v>17</v>
      </c>
      <c r="F377">
        <v>13</v>
      </c>
      <c r="G377">
        <v>15</v>
      </c>
    </row>
    <row r="378" spans="1:7" x14ac:dyDescent="0.3">
      <c r="A378" t="s">
        <v>295</v>
      </c>
      <c r="B378">
        <v>16</v>
      </c>
      <c r="C378">
        <v>5</v>
      </c>
      <c r="D378">
        <v>10</v>
      </c>
      <c r="E378">
        <v>9</v>
      </c>
      <c r="F378">
        <v>10</v>
      </c>
      <c r="G378">
        <v>20</v>
      </c>
    </row>
    <row r="379" spans="1:7" x14ac:dyDescent="0.3">
      <c r="A379" t="s">
        <v>211</v>
      </c>
      <c r="B379">
        <v>116</v>
      </c>
      <c r="C379">
        <v>130</v>
      </c>
      <c r="D379">
        <v>152</v>
      </c>
      <c r="E379">
        <v>129</v>
      </c>
      <c r="F379">
        <v>126</v>
      </c>
      <c r="G379">
        <v>153</v>
      </c>
    </row>
    <row r="380" spans="1:7" x14ac:dyDescent="0.3">
      <c r="A380" t="s">
        <v>296</v>
      </c>
      <c r="B380">
        <v>26</v>
      </c>
      <c r="C380">
        <v>28</v>
      </c>
      <c r="D380">
        <v>33</v>
      </c>
      <c r="E380">
        <v>25</v>
      </c>
      <c r="F380">
        <v>28</v>
      </c>
      <c r="G380">
        <v>9</v>
      </c>
    </row>
    <row r="381" spans="1:7" x14ac:dyDescent="0.3">
      <c r="B381" s="10"/>
      <c r="C381" s="10"/>
      <c r="D381" s="10"/>
      <c r="E381" s="10"/>
      <c r="F381" s="10"/>
      <c r="G381" s="10"/>
    </row>
    <row r="382" spans="1:7" x14ac:dyDescent="0.3">
      <c r="A382" s="14" t="s">
        <v>461</v>
      </c>
      <c r="B382" s="10"/>
      <c r="C382" s="10"/>
      <c r="D382" s="10"/>
      <c r="E382" s="10"/>
      <c r="F382" s="10"/>
      <c r="G382" s="10"/>
    </row>
    <row r="383" spans="1:7" x14ac:dyDescent="0.3">
      <c r="A383" t="s">
        <v>49</v>
      </c>
      <c r="B383" t="s">
        <v>50</v>
      </c>
      <c r="C383" t="s">
        <v>51</v>
      </c>
      <c r="D383" t="s">
        <v>52</v>
      </c>
      <c r="E383" t="s">
        <v>53</v>
      </c>
      <c r="F383" t="s">
        <v>54</v>
      </c>
      <c r="G383" t="s">
        <v>113</v>
      </c>
    </row>
    <row r="384" spans="1:7" x14ac:dyDescent="0.3">
      <c r="A384" s="14" t="s">
        <v>47</v>
      </c>
    </row>
    <row r="385" spans="1:7" x14ac:dyDescent="0.3">
      <c r="A385" t="s">
        <v>329</v>
      </c>
      <c r="B385">
        <v>16</v>
      </c>
      <c r="C385">
        <v>21</v>
      </c>
      <c r="D385">
        <v>14</v>
      </c>
      <c r="E385">
        <v>11</v>
      </c>
      <c r="F385">
        <v>9</v>
      </c>
      <c r="G385">
        <v>13</v>
      </c>
    </row>
    <row r="386" spans="1:7" x14ac:dyDescent="0.3">
      <c r="A386" t="s">
        <v>330</v>
      </c>
      <c r="B386">
        <v>0</v>
      </c>
      <c r="C386">
        <v>2</v>
      </c>
      <c r="D386">
        <v>4</v>
      </c>
      <c r="E386">
        <v>2</v>
      </c>
      <c r="F386">
        <v>2</v>
      </c>
      <c r="G386">
        <v>1</v>
      </c>
    </row>
    <row r="387" spans="1:7" x14ac:dyDescent="0.3">
      <c r="A387" t="s">
        <v>331</v>
      </c>
      <c r="B387" s="9">
        <v>0</v>
      </c>
      <c r="C387" s="9">
        <v>8.695652173913043</v>
      </c>
      <c r="D387" s="9">
        <v>22.222222222222221</v>
      </c>
      <c r="E387" s="9">
        <v>15.384615384615385</v>
      </c>
      <c r="F387" s="9">
        <v>18.181818181818183</v>
      </c>
      <c r="G387" s="9">
        <v>7.1428571428571423</v>
      </c>
    </row>
    <row r="388" spans="1:7" x14ac:dyDescent="0.3">
      <c r="A388" s="14" t="s">
        <v>48</v>
      </c>
    </row>
    <row r="389" spans="1:7" x14ac:dyDescent="0.3">
      <c r="A389" t="s">
        <v>329</v>
      </c>
      <c r="B389">
        <v>360</v>
      </c>
      <c r="C389">
        <v>369</v>
      </c>
      <c r="D389">
        <v>283</v>
      </c>
      <c r="E389">
        <v>330</v>
      </c>
      <c r="F389">
        <v>297</v>
      </c>
      <c r="G389">
        <v>265</v>
      </c>
    </row>
    <row r="390" spans="1:7" x14ac:dyDescent="0.3">
      <c r="A390" t="s">
        <v>330</v>
      </c>
      <c r="B390">
        <v>226</v>
      </c>
      <c r="C390">
        <v>204</v>
      </c>
      <c r="D390">
        <v>247</v>
      </c>
      <c r="E390">
        <v>230</v>
      </c>
      <c r="F390">
        <v>244</v>
      </c>
      <c r="G390">
        <v>256</v>
      </c>
    </row>
    <row r="391" spans="1:7" x14ac:dyDescent="0.3">
      <c r="A391" t="s">
        <v>331</v>
      </c>
      <c r="B391" s="9">
        <v>38.56655290102389</v>
      </c>
      <c r="C391" s="9">
        <v>35.602094240837694</v>
      </c>
      <c r="D391" s="9">
        <v>46.60377358490566</v>
      </c>
      <c r="E391" s="9">
        <v>41.071428571428569</v>
      </c>
      <c r="F391" s="9">
        <v>45.10166358595194</v>
      </c>
      <c r="G391" s="9">
        <v>49.136276391554702</v>
      </c>
    </row>
    <row r="393" spans="1:7" x14ac:dyDescent="0.3">
      <c r="A393" s="14" t="s">
        <v>462</v>
      </c>
    </row>
    <row r="394" spans="1:7" x14ac:dyDescent="0.3">
      <c r="A394" t="s">
        <v>394</v>
      </c>
      <c r="B394" t="s">
        <v>50</v>
      </c>
      <c r="C394" t="s">
        <v>51</v>
      </c>
      <c r="D394" t="s">
        <v>52</v>
      </c>
      <c r="E394" t="s">
        <v>53</v>
      </c>
      <c r="F394" t="s">
        <v>54</v>
      </c>
      <c r="G394" t="s">
        <v>113</v>
      </c>
    </row>
    <row r="395" spans="1:7" x14ac:dyDescent="0.3">
      <c r="A395" t="s">
        <v>310</v>
      </c>
      <c r="B395">
        <v>6</v>
      </c>
      <c r="C395">
        <v>9</v>
      </c>
      <c r="D395">
        <v>12</v>
      </c>
      <c r="E395">
        <v>5</v>
      </c>
      <c r="F395">
        <v>5</v>
      </c>
      <c r="G395">
        <v>5</v>
      </c>
    </row>
    <row r="396" spans="1:7" x14ac:dyDescent="0.3">
      <c r="A396" t="s">
        <v>311</v>
      </c>
      <c r="B396">
        <v>10</v>
      </c>
      <c r="C396">
        <v>14</v>
      </c>
      <c r="D396">
        <v>6</v>
      </c>
      <c r="E396">
        <v>8</v>
      </c>
      <c r="F396">
        <v>6</v>
      </c>
      <c r="G396">
        <v>9</v>
      </c>
    </row>
    <row r="397" spans="1:7" x14ac:dyDescent="0.3">
      <c r="A397" t="s">
        <v>312</v>
      </c>
      <c r="B397">
        <v>0</v>
      </c>
      <c r="C397">
        <v>0</v>
      </c>
      <c r="D397">
        <v>0</v>
      </c>
      <c r="E397">
        <v>0</v>
      </c>
      <c r="F397">
        <v>0</v>
      </c>
      <c r="G397">
        <v>0</v>
      </c>
    </row>
    <row r="398" spans="1:7" x14ac:dyDescent="0.3">
      <c r="A398" t="s">
        <v>313</v>
      </c>
      <c r="B398">
        <v>276</v>
      </c>
      <c r="C398">
        <v>242</v>
      </c>
      <c r="D398">
        <v>220</v>
      </c>
      <c r="E398">
        <v>245</v>
      </c>
      <c r="F398">
        <v>205</v>
      </c>
      <c r="G398">
        <v>195</v>
      </c>
    </row>
    <row r="399" spans="1:7" x14ac:dyDescent="0.3">
      <c r="A399" t="s">
        <v>314</v>
      </c>
      <c r="B399">
        <v>305</v>
      </c>
      <c r="C399">
        <v>325</v>
      </c>
      <c r="D399">
        <v>307</v>
      </c>
      <c r="E399">
        <v>298</v>
      </c>
      <c r="F399">
        <v>328</v>
      </c>
      <c r="G399">
        <v>325</v>
      </c>
    </row>
    <row r="400" spans="1:7" x14ac:dyDescent="0.3">
      <c r="A400" t="s">
        <v>312</v>
      </c>
      <c r="B400">
        <v>5</v>
      </c>
      <c r="C400">
        <v>6</v>
      </c>
      <c r="D400">
        <v>3</v>
      </c>
      <c r="E400">
        <v>17</v>
      </c>
      <c r="F400">
        <v>8</v>
      </c>
      <c r="G400">
        <v>1</v>
      </c>
    </row>
    <row r="402" spans="1:7" x14ac:dyDescent="0.3">
      <c r="A402" s="14" t="s">
        <v>463</v>
      </c>
    </row>
    <row r="403" spans="1:7" x14ac:dyDescent="0.3">
      <c r="A403" t="s">
        <v>49</v>
      </c>
      <c r="B403" t="s">
        <v>50</v>
      </c>
      <c r="C403" t="s">
        <v>51</v>
      </c>
      <c r="D403" t="s">
        <v>52</v>
      </c>
      <c r="E403" t="s">
        <v>53</v>
      </c>
      <c r="F403" t="s">
        <v>54</v>
      </c>
      <c r="G403" t="s">
        <v>113</v>
      </c>
    </row>
    <row r="404" spans="1:7" x14ac:dyDescent="0.3">
      <c r="A404" s="14" t="s">
        <v>48</v>
      </c>
    </row>
    <row r="405" spans="1:7" x14ac:dyDescent="0.3">
      <c r="A405" t="s">
        <v>264</v>
      </c>
      <c r="B405">
        <v>25</v>
      </c>
      <c r="C405">
        <v>38</v>
      </c>
      <c r="D405">
        <v>34</v>
      </c>
      <c r="E405">
        <v>23</v>
      </c>
      <c r="F405">
        <v>19</v>
      </c>
      <c r="G405">
        <v>30</v>
      </c>
    </row>
    <row r="406" spans="1:7" x14ac:dyDescent="0.3">
      <c r="A406" t="s">
        <v>265</v>
      </c>
      <c r="B406">
        <v>19</v>
      </c>
      <c r="C406">
        <v>14</v>
      </c>
      <c r="D406">
        <v>8</v>
      </c>
      <c r="E406">
        <v>15</v>
      </c>
      <c r="F406">
        <v>9</v>
      </c>
      <c r="G406">
        <v>20</v>
      </c>
    </row>
    <row r="407" spans="1:7" x14ac:dyDescent="0.3">
      <c r="A407" t="s">
        <v>266</v>
      </c>
      <c r="B407">
        <v>12</v>
      </c>
      <c r="C407">
        <v>17</v>
      </c>
      <c r="D407">
        <v>7</v>
      </c>
      <c r="E407">
        <v>8</v>
      </c>
      <c r="F407">
        <v>12</v>
      </c>
      <c r="G407">
        <v>14</v>
      </c>
    </row>
    <row r="408" spans="1:7" x14ac:dyDescent="0.3">
      <c r="A408" t="s">
        <v>267</v>
      </c>
      <c r="B408">
        <v>31</v>
      </c>
      <c r="C408">
        <v>29</v>
      </c>
      <c r="D408">
        <v>28</v>
      </c>
      <c r="E408">
        <v>17</v>
      </c>
      <c r="F408">
        <v>21</v>
      </c>
      <c r="G408">
        <v>25</v>
      </c>
    </row>
    <row r="409" spans="1:7" x14ac:dyDescent="0.3">
      <c r="A409" t="s">
        <v>192</v>
      </c>
      <c r="B409">
        <v>64</v>
      </c>
      <c r="C409">
        <v>49</v>
      </c>
      <c r="D409">
        <v>37</v>
      </c>
      <c r="E409">
        <v>48</v>
      </c>
      <c r="F409">
        <v>47</v>
      </c>
      <c r="G409">
        <v>29</v>
      </c>
    </row>
    <row r="410" spans="1:7" x14ac:dyDescent="0.3">
      <c r="A410" t="s">
        <v>193</v>
      </c>
      <c r="B410">
        <v>150</v>
      </c>
      <c r="C410">
        <v>141</v>
      </c>
      <c r="D410">
        <v>134</v>
      </c>
      <c r="E410">
        <v>128</v>
      </c>
      <c r="F410">
        <v>105</v>
      </c>
      <c r="G410">
        <v>90</v>
      </c>
    </row>
    <row r="411" spans="1:7" x14ac:dyDescent="0.3">
      <c r="A411" t="s">
        <v>194</v>
      </c>
      <c r="B411">
        <v>82</v>
      </c>
      <c r="C411">
        <v>77</v>
      </c>
      <c r="D411">
        <v>80</v>
      </c>
      <c r="E411">
        <v>75</v>
      </c>
      <c r="F411">
        <v>72</v>
      </c>
      <c r="G411">
        <v>79</v>
      </c>
    </row>
    <row r="412" spans="1:7" x14ac:dyDescent="0.3">
      <c r="A412" t="s">
        <v>195</v>
      </c>
      <c r="B412">
        <v>142</v>
      </c>
      <c r="C412">
        <v>145</v>
      </c>
      <c r="D412">
        <v>140</v>
      </c>
      <c r="E412">
        <v>176</v>
      </c>
      <c r="F412">
        <v>179</v>
      </c>
      <c r="G412">
        <v>151</v>
      </c>
    </row>
    <row r="413" spans="1:7" x14ac:dyDescent="0.3">
      <c r="A413" t="s">
        <v>316</v>
      </c>
      <c r="B413">
        <v>59</v>
      </c>
      <c r="C413">
        <v>54</v>
      </c>
      <c r="D413">
        <v>56</v>
      </c>
      <c r="E413">
        <v>64</v>
      </c>
      <c r="F413">
        <v>70</v>
      </c>
      <c r="G413">
        <v>79</v>
      </c>
    </row>
    <row r="414" spans="1:7" x14ac:dyDescent="0.3">
      <c r="A414" t="s">
        <v>317</v>
      </c>
      <c r="B414">
        <v>2</v>
      </c>
      <c r="C414">
        <v>9</v>
      </c>
      <c r="D414">
        <v>6</v>
      </c>
      <c r="E414">
        <v>6</v>
      </c>
      <c r="F414">
        <v>7</v>
      </c>
      <c r="G414">
        <v>4</v>
      </c>
    </row>
    <row r="415" spans="1:7" x14ac:dyDescent="0.3">
      <c r="A415" t="s">
        <v>26</v>
      </c>
      <c r="B415">
        <v>286</v>
      </c>
      <c r="C415">
        <v>573</v>
      </c>
      <c r="D415">
        <v>530</v>
      </c>
      <c r="E415">
        <v>560</v>
      </c>
      <c r="F415">
        <v>541</v>
      </c>
      <c r="G415">
        <v>521</v>
      </c>
    </row>
    <row r="416" spans="1:7" x14ac:dyDescent="0.3">
      <c r="A416" s="14" t="s">
        <v>320</v>
      </c>
    </row>
    <row r="417" spans="1:7" x14ac:dyDescent="0.3">
      <c r="A417" t="s">
        <v>264</v>
      </c>
      <c r="B417" s="3">
        <v>2.4257713953037068</v>
      </c>
      <c r="C417" s="3">
        <v>3.5889686437476387</v>
      </c>
      <c r="D417" s="3">
        <v>3.1852504168930689</v>
      </c>
      <c r="E417" s="3">
        <v>2.1655415266126221</v>
      </c>
      <c r="F417" s="3">
        <v>1.8127349399889328</v>
      </c>
      <c r="G417" s="3">
        <v>2.9136114213567716</v>
      </c>
    </row>
    <row r="418" spans="1:7" x14ac:dyDescent="0.3">
      <c r="A418" t="s">
        <v>265</v>
      </c>
      <c r="B418" s="3">
        <v>5.031779661016949</v>
      </c>
      <c r="C418" s="3">
        <v>3.712543092018032</v>
      </c>
      <c r="D418" s="3">
        <v>2.0537570918799579</v>
      </c>
      <c r="E418" s="3">
        <v>3.728282752963985</v>
      </c>
      <c r="F418" s="3">
        <v>2.1463833440652502</v>
      </c>
      <c r="G418" s="3">
        <v>4.5774970246269344</v>
      </c>
    </row>
    <row r="419" spans="1:7" x14ac:dyDescent="0.3">
      <c r="A419" t="s">
        <v>266</v>
      </c>
      <c r="B419" s="3">
        <v>3.3812341504649197</v>
      </c>
      <c r="C419" s="3">
        <v>4.7156726768377251</v>
      </c>
      <c r="D419" s="3">
        <v>1.9143990154519348</v>
      </c>
      <c r="E419" s="3">
        <v>2.150075252633842</v>
      </c>
      <c r="F419" s="3">
        <v>3.2267606012530585</v>
      </c>
      <c r="G419" s="3">
        <v>3.6396724294813469</v>
      </c>
    </row>
    <row r="420" spans="1:7" x14ac:dyDescent="0.3">
      <c r="A420" t="s">
        <v>267</v>
      </c>
      <c r="B420" s="3">
        <v>8.0540400103923098</v>
      </c>
      <c r="C420" s="3">
        <v>7.8103959062752493</v>
      </c>
      <c r="D420" s="3">
        <v>7.8107565275608124</v>
      </c>
      <c r="E420" s="3">
        <v>4.8610316824888482</v>
      </c>
      <c r="F420" s="3">
        <v>5.9151597093121513</v>
      </c>
      <c r="G420" s="3">
        <v>6.9181171652323101</v>
      </c>
    </row>
    <row r="421" spans="1:7" x14ac:dyDescent="0.3">
      <c r="A421" t="s">
        <v>192</v>
      </c>
      <c r="B421" s="3">
        <v>13.479359730412806</v>
      </c>
      <c r="C421" s="3">
        <v>11.223087494273935</v>
      </c>
      <c r="D421" s="3">
        <v>9.2857501380314211</v>
      </c>
      <c r="E421" s="3">
        <v>12.574662055957246</v>
      </c>
      <c r="F421" s="3">
        <v>12.767228968027601</v>
      </c>
      <c r="G421" s="3">
        <v>8.1485852370114369</v>
      </c>
    </row>
    <row r="422" spans="1:7" x14ac:dyDescent="0.3">
      <c r="A422" t="s">
        <v>193</v>
      </c>
      <c r="B422" s="3">
        <v>10.750376263169212</v>
      </c>
      <c r="C422" s="3">
        <v>10.362313515102519</v>
      </c>
      <c r="D422" s="3">
        <v>10.128955205829442</v>
      </c>
      <c r="E422" s="3">
        <v>10.126502163748704</v>
      </c>
      <c r="F422" s="3">
        <v>8.8233811196450489</v>
      </c>
      <c r="G422" s="3">
        <v>8.1049683455958501</v>
      </c>
    </row>
    <row r="423" spans="1:7" x14ac:dyDescent="0.3">
      <c r="A423" t="s">
        <v>194</v>
      </c>
      <c r="B423" s="3">
        <v>4.8754384921814617</v>
      </c>
      <c r="C423" s="3">
        <v>4.5838790332182402</v>
      </c>
      <c r="D423" s="3">
        <v>4.78148608587549</v>
      </c>
      <c r="E423" s="3">
        <v>4.4837419516831964</v>
      </c>
      <c r="F423" s="3">
        <v>4.2620699453034359</v>
      </c>
      <c r="G423" s="3">
        <v>4.6177766866575478</v>
      </c>
    </row>
    <row r="424" spans="1:7" x14ac:dyDescent="0.3">
      <c r="A424" t="s">
        <v>195</v>
      </c>
      <c r="B424" s="3">
        <v>2.6750056514203902</v>
      </c>
      <c r="C424" s="3">
        <v>2.7196338810113287</v>
      </c>
      <c r="D424" s="3">
        <v>2.626454399123515</v>
      </c>
      <c r="E424" s="3">
        <v>3.31041746997583</v>
      </c>
      <c r="F424" s="3">
        <v>3.3782954895036927</v>
      </c>
      <c r="G424" s="3">
        <v>2.8601193294819582</v>
      </c>
    </row>
    <row r="425" spans="1:7" x14ac:dyDescent="0.3">
      <c r="A425" t="s">
        <v>316</v>
      </c>
      <c r="B425" s="3">
        <v>2.5381802538180258</v>
      </c>
      <c r="C425" s="3">
        <v>2.3273855702094646</v>
      </c>
      <c r="D425" s="3">
        <v>2.386848464958081</v>
      </c>
      <c r="E425" s="3">
        <v>2.6884769358084126</v>
      </c>
      <c r="F425" s="3">
        <v>2.8951580549500999</v>
      </c>
      <c r="G425" s="3">
        <v>3.2067935312073783</v>
      </c>
    </row>
    <row r="426" spans="1:7" x14ac:dyDescent="0.3">
      <c r="A426" t="s">
        <v>26</v>
      </c>
      <c r="B426" s="3">
        <v>4.3876425983844474</v>
      </c>
      <c r="C426" s="3">
        <v>4.3093723207436492</v>
      </c>
      <c r="D426" s="3">
        <v>3.9993450129299579</v>
      </c>
      <c r="E426" s="3">
        <v>4.2418650874808925</v>
      </c>
      <c r="F426" s="3">
        <v>4.1115077377663649</v>
      </c>
      <c r="G426" s="3">
        <v>3.9671933667917738</v>
      </c>
    </row>
    <row r="427" spans="1:7" x14ac:dyDescent="0.3">
      <c r="B427" s="10"/>
      <c r="C427" s="10"/>
      <c r="D427" s="10"/>
      <c r="E427" s="10"/>
      <c r="F427" s="10"/>
      <c r="G427" s="10"/>
    </row>
    <row r="428" spans="1:7" x14ac:dyDescent="0.3">
      <c r="A428" s="14" t="s">
        <v>464</v>
      </c>
      <c r="B428" s="10"/>
      <c r="C428" s="10"/>
      <c r="D428" s="10"/>
      <c r="E428" s="10"/>
      <c r="F428" s="10"/>
      <c r="G428" s="10"/>
    </row>
    <row r="429" spans="1:7" x14ac:dyDescent="0.3">
      <c r="A429" t="s">
        <v>49</v>
      </c>
      <c r="B429" t="s">
        <v>50</v>
      </c>
      <c r="C429" t="s">
        <v>51</v>
      </c>
      <c r="D429" t="s">
        <v>52</v>
      </c>
      <c r="E429" t="s">
        <v>53</v>
      </c>
      <c r="F429" t="s">
        <v>54</v>
      </c>
      <c r="G429" t="s">
        <v>113</v>
      </c>
    </row>
    <row r="430" spans="1:7" x14ac:dyDescent="0.3">
      <c r="A430" s="14" t="s">
        <v>47</v>
      </c>
    </row>
    <row r="431" spans="1:7" x14ac:dyDescent="0.3">
      <c r="A431" t="s">
        <v>264</v>
      </c>
      <c r="B431">
        <v>1</v>
      </c>
      <c r="C431">
        <v>0</v>
      </c>
      <c r="D431">
        <v>0</v>
      </c>
      <c r="E431">
        <v>1</v>
      </c>
      <c r="F431">
        <v>0</v>
      </c>
      <c r="G431">
        <v>2</v>
      </c>
    </row>
    <row r="432" spans="1:7" x14ac:dyDescent="0.3">
      <c r="A432" t="s">
        <v>265</v>
      </c>
      <c r="B432">
        <v>0</v>
      </c>
      <c r="C432">
        <v>0</v>
      </c>
      <c r="D432">
        <v>0</v>
      </c>
      <c r="E432">
        <v>0</v>
      </c>
      <c r="F432">
        <v>0</v>
      </c>
      <c r="G432">
        <v>0</v>
      </c>
    </row>
    <row r="433" spans="1:7" x14ac:dyDescent="0.3">
      <c r="A433" t="s">
        <v>266</v>
      </c>
      <c r="B433">
        <v>0</v>
      </c>
      <c r="C433">
        <v>1</v>
      </c>
      <c r="D433">
        <v>0</v>
      </c>
      <c r="E433">
        <v>0</v>
      </c>
      <c r="F433">
        <v>0</v>
      </c>
      <c r="G433">
        <v>0</v>
      </c>
    </row>
    <row r="434" spans="1:7" x14ac:dyDescent="0.3">
      <c r="A434" t="s">
        <v>267</v>
      </c>
      <c r="B434">
        <v>0</v>
      </c>
      <c r="C434">
        <v>1</v>
      </c>
      <c r="D434">
        <v>0</v>
      </c>
      <c r="E434">
        <v>2</v>
      </c>
      <c r="F434">
        <v>0</v>
      </c>
      <c r="G434">
        <v>2</v>
      </c>
    </row>
    <row r="435" spans="1:7" x14ac:dyDescent="0.3">
      <c r="A435" t="s">
        <v>192</v>
      </c>
      <c r="B435">
        <v>3</v>
      </c>
      <c r="C435">
        <v>4</v>
      </c>
      <c r="D435">
        <v>5</v>
      </c>
      <c r="E435">
        <v>0</v>
      </c>
      <c r="F435">
        <v>0</v>
      </c>
      <c r="G435">
        <v>1</v>
      </c>
    </row>
    <row r="436" spans="1:7" x14ac:dyDescent="0.3">
      <c r="A436" t="s">
        <v>193</v>
      </c>
      <c r="B436">
        <v>2</v>
      </c>
      <c r="C436">
        <v>5</v>
      </c>
      <c r="D436">
        <v>5</v>
      </c>
      <c r="E436">
        <v>4</v>
      </c>
      <c r="F436">
        <v>5</v>
      </c>
      <c r="G436">
        <v>3</v>
      </c>
    </row>
    <row r="437" spans="1:7" x14ac:dyDescent="0.3">
      <c r="A437" t="s">
        <v>194</v>
      </c>
      <c r="B437">
        <v>0</v>
      </c>
      <c r="C437">
        <v>2</v>
      </c>
      <c r="D437">
        <v>2</v>
      </c>
      <c r="E437">
        <v>1</v>
      </c>
      <c r="F437">
        <v>2</v>
      </c>
      <c r="G437">
        <v>1</v>
      </c>
    </row>
    <row r="438" spans="1:7" x14ac:dyDescent="0.3">
      <c r="A438" t="s">
        <v>195</v>
      </c>
      <c r="B438">
        <v>7</v>
      </c>
      <c r="C438">
        <v>7</v>
      </c>
      <c r="D438">
        <v>6</v>
      </c>
      <c r="E438">
        <v>4</v>
      </c>
      <c r="F438">
        <v>2</v>
      </c>
      <c r="G438">
        <v>5</v>
      </c>
    </row>
    <row r="439" spans="1:7" x14ac:dyDescent="0.3">
      <c r="A439" t="s">
        <v>316</v>
      </c>
      <c r="B439">
        <v>3</v>
      </c>
      <c r="C439">
        <v>3</v>
      </c>
      <c r="D439">
        <v>0</v>
      </c>
      <c r="E439">
        <v>1</v>
      </c>
      <c r="F439">
        <v>2</v>
      </c>
      <c r="G439">
        <v>0</v>
      </c>
    </row>
    <row r="440" spans="1:7" x14ac:dyDescent="0.3">
      <c r="A440" t="s">
        <v>317</v>
      </c>
      <c r="B440">
        <v>0</v>
      </c>
      <c r="C440">
        <v>0</v>
      </c>
      <c r="D440">
        <v>0</v>
      </c>
      <c r="E440">
        <v>0</v>
      </c>
      <c r="F440">
        <v>0</v>
      </c>
      <c r="G440">
        <v>0</v>
      </c>
    </row>
    <row r="441" spans="1:7" x14ac:dyDescent="0.3">
      <c r="A441" t="s">
        <v>26</v>
      </c>
      <c r="B441">
        <v>16</v>
      </c>
      <c r="C441">
        <v>23</v>
      </c>
      <c r="D441">
        <v>18</v>
      </c>
      <c r="E441">
        <v>13</v>
      </c>
      <c r="F441">
        <v>11</v>
      </c>
      <c r="G441">
        <v>14</v>
      </c>
    </row>
    <row r="442" spans="1:7" x14ac:dyDescent="0.3">
      <c r="A442" s="14" t="s">
        <v>318</v>
      </c>
    </row>
    <row r="443" spans="1:7" x14ac:dyDescent="0.3">
      <c r="A443" t="s">
        <v>264</v>
      </c>
      <c r="B443" s="3">
        <v>9.7030855812148264E-2</v>
      </c>
      <c r="C443" s="3">
        <v>0</v>
      </c>
      <c r="D443" s="3">
        <v>0</v>
      </c>
      <c r="E443" s="3">
        <v>9.4153979417940098E-2</v>
      </c>
      <c r="F443" s="3">
        <v>0</v>
      </c>
      <c r="G443" s="3">
        <v>0.19424076142378477</v>
      </c>
    </row>
    <row r="444" spans="1:7" x14ac:dyDescent="0.3">
      <c r="A444" t="s">
        <v>265</v>
      </c>
      <c r="B444" s="3">
        <v>0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</row>
    <row r="445" spans="1:7" x14ac:dyDescent="0.3">
      <c r="A445" t="s">
        <v>266</v>
      </c>
      <c r="B445" s="3">
        <v>0</v>
      </c>
      <c r="C445" s="3">
        <v>0.27739251040221913</v>
      </c>
      <c r="D445" s="3">
        <v>0</v>
      </c>
      <c r="E445" s="3">
        <v>0</v>
      </c>
      <c r="F445" s="3">
        <v>0</v>
      </c>
      <c r="G445" s="3">
        <v>0</v>
      </c>
    </row>
    <row r="446" spans="1:7" x14ac:dyDescent="0.3">
      <c r="A446" t="s">
        <v>267</v>
      </c>
      <c r="B446" s="3">
        <v>0</v>
      </c>
      <c r="C446" s="3">
        <v>0.26932399676811203</v>
      </c>
      <c r="D446" s="3">
        <v>0</v>
      </c>
      <c r="E446" s="3">
        <v>0.57188608029280563</v>
      </c>
      <c r="F446" s="3">
        <v>0</v>
      </c>
      <c r="G446" s="3">
        <v>0.55344937321858478</v>
      </c>
    </row>
    <row r="447" spans="1:7" x14ac:dyDescent="0.3">
      <c r="A447" t="s">
        <v>192</v>
      </c>
      <c r="B447" s="3">
        <v>0.63184498736310024</v>
      </c>
      <c r="C447" s="3">
        <v>0.91617040769583147</v>
      </c>
      <c r="D447" s="3">
        <v>1.254831099733976</v>
      </c>
      <c r="E447" s="3">
        <v>0</v>
      </c>
      <c r="F447" s="3">
        <v>0</v>
      </c>
      <c r="G447" s="3">
        <v>0.28098569782798055</v>
      </c>
    </row>
    <row r="448" spans="1:7" x14ac:dyDescent="0.3">
      <c r="A448" t="s">
        <v>193</v>
      </c>
      <c r="B448" s="3">
        <v>0.14333835017558949</v>
      </c>
      <c r="C448" s="3">
        <v>0.36745792606746525</v>
      </c>
      <c r="D448" s="3">
        <v>0.37794608976975524</v>
      </c>
      <c r="E448" s="3">
        <v>0.31645319261714699</v>
      </c>
      <c r="F448" s="3">
        <v>0.42016100569738329</v>
      </c>
      <c r="G448" s="3">
        <v>0.27016561151986168</v>
      </c>
    </row>
    <row r="449" spans="1:7" x14ac:dyDescent="0.3">
      <c r="A449" t="s">
        <v>194</v>
      </c>
      <c r="B449" s="3">
        <v>0</v>
      </c>
      <c r="C449" s="3">
        <v>0.11906179307060363</v>
      </c>
      <c r="D449" s="3">
        <v>0.11953715214688725</v>
      </c>
      <c r="E449" s="3">
        <v>5.9783226022442619E-2</v>
      </c>
      <c r="F449" s="3">
        <v>0.11839083181398433</v>
      </c>
      <c r="G449" s="3">
        <v>5.8452869451361369E-2</v>
      </c>
    </row>
    <row r="450" spans="1:7" x14ac:dyDescent="0.3">
      <c r="A450" t="s">
        <v>195</v>
      </c>
      <c r="B450" s="3">
        <v>0.1318664757742446</v>
      </c>
      <c r="C450" s="3">
        <v>0.13129267011778828</v>
      </c>
      <c r="D450" s="3">
        <v>0.11256233139100777</v>
      </c>
      <c r="E450" s="3">
        <v>7.5236760681268874E-2</v>
      </c>
      <c r="F450" s="3">
        <v>3.774631831847701E-2</v>
      </c>
      <c r="G450" s="3">
        <v>9.4705938062316516E-2</v>
      </c>
    </row>
    <row r="451" spans="1:7" x14ac:dyDescent="0.3">
      <c r="A451" t="s">
        <v>316</v>
      </c>
      <c r="B451" s="3">
        <v>0.12906001290600128</v>
      </c>
      <c r="C451" s="3">
        <v>0.12929919834497025</v>
      </c>
      <c r="D451" s="3">
        <v>0</v>
      </c>
      <c r="E451" s="3">
        <v>4.2007452122006447E-2</v>
      </c>
      <c r="F451" s="3">
        <v>8.2718801570002859E-2</v>
      </c>
      <c r="G451" s="3">
        <v>0</v>
      </c>
    </row>
  </sheetData>
  <pageMargins left="0.7" right="0.7" top="0.75" bottom="0.75" header="0.3" footer="0.3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9"/>
  <sheetViews>
    <sheetView zoomScale="81" zoomScaleNormal="81" workbookViewId="0">
      <selection activeCell="A40" sqref="A40"/>
    </sheetView>
  </sheetViews>
  <sheetFormatPr defaultRowHeight="16.5" x14ac:dyDescent="0.3"/>
  <cols>
    <col min="1" max="1" width="49.28515625" bestFit="1" customWidth="1"/>
    <col min="2" max="2" width="34.28515625" customWidth="1"/>
    <col min="3" max="3" width="34.5703125" customWidth="1"/>
    <col min="4" max="4" width="30.85546875" customWidth="1"/>
    <col min="5" max="5" width="32.5703125" customWidth="1"/>
    <col min="6" max="6" width="30.7109375" customWidth="1"/>
    <col min="7" max="7" width="24.85546875" customWidth="1"/>
    <col min="8" max="8" width="23.7109375" customWidth="1"/>
    <col min="9" max="9" width="20.85546875" customWidth="1"/>
    <col min="10" max="10" width="16.28515625" customWidth="1"/>
    <col min="11" max="11" width="16.5703125" customWidth="1"/>
    <col min="12" max="12" width="16.42578125" customWidth="1"/>
    <col min="13" max="13" width="16.28515625" customWidth="1"/>
    <col min="14" max="14" width="16" customWidth="1"/>
    <col min="15" max="15" width="16.42578125" customWidth="1"/>
    <col min="16" max="16" width="18" customWidth="1"/>
    <col min="17" max="17" width="15.5703125" customWidth="1"/>
  </cols>
  <sheetData>
    <row r="1" spans="1:17" x14ac:dyDescent="0.3">
      <c r="A1" s="14" t="s">
        <v>133</v>
      </c>
    </row>
    <row r="2" spans="1:17" x14ac:dyDescent="0.3">
      <c r="A2" s="7" t="s">
        <v>1</v>
      </c>
      <c r="B2" s="7" t="s">
        <v>50</v>
      </c>
      <c r="C2" s="7" t="s">
        <v>51</v>
      </c>
      <c r="D2" s="7" t="s">
        <v>52</v>
      </c>
      <c r="E2" s="7" t="s">
        <v>53</v>
      </c>
      <c r="F2" s="7" t="s">
        <v>54</v>
      </c>
      <c r="G2" s="7" t="s">
        <v>113</v>
      </c>
    </row>
    <row r="3" spans="1:17" x14ac:dyDescent="0.3">
      <c r="A3" t="s">
        <v>134</v>
      </c>
      <c r="B3">
        <v>567</v>
      </c>
      <c r="C3">
        <v>632</v>
      </c>
      <c r="D3">
        <v>510</v>
      </c>
      <c r="E3">
        <v>535</v>
      </c>
      <c r="F3">
        <v>523</v>
      </c>
      <c r="G3">
        <v>464</v>
      </c>
    </row>
    <row r="4" spans="1:17" x14ac:dyDescent="0.3">
      <c r="A4" t="s">
        <v>137</v>
      </c>
      <c r="B4">
        <v>781</v>
      </c>
      <c r="C4">
        <v>877</v>
      </c>
      <c r="D4">
        <v>873</v>
      </c>
      <c r="E4">
        <v>849</v>
      </c>
      <c r="F4">
        <v>913</v>
      </c>
      <c r="G4">
        <v>927</v>
      </c>
    </row>
    <row r="5" spans="1:17" x14ac:dyDescent="0.3">
      <c r="A5" t="s">
        <v>136</v>
      </c>
      <c r="B5">
        <v>65</v>
      </c>
      <c r="C5">
        <v>76</v>
      </c>
      <c r="D5">
        <v>58</v>
      </c>
      <c r="E5">
        <v>51</v>
      </c>
      <c r="F5">
        <v>56</v>
      </c>
      <c r="G5">
        <v>43</v>
      </c>
    </row>
    <row r="6" spans="1:17" x14ac:dyDescent="0.3">
      <c r="A6" t="s">
        <v>138</v>
      </c>
      <c r="B6">
        <v>14</v>
      </c>
      <c r="C6">
        <v>25</v>
      </c>
      <c r="D6">
        <v>29</v>
      </c>
      <c r="E6">
        <v>30</v>
      </c>
      <c r="F6">
        <v>22</v>
      </c>
      <c r="G6">
        <v>24</v>
      </c>
    </row>
    <row r="7" spans="1:17" x14ac:dyDescent="0.3">
      <c r="A7" t="s">
        <v>135</v>
      </c>
      <c r="B7">
        <v>826</v>
      </c>
      <c r="C7">
        <v>904</v>
      </c>
      <c r="D7">
        <v>713</v>
      </c>
      <c r="E7">
        <v>775</v>
      </c>
      <c r="F7">
        <v>726</v>
      </c>
      <c r="G7">
        <v>673</v>
      </c>
    </row>
    <row r="8" spans="1:17" x14ac:dyDescent="0.3">
      <c r="A8" t="s">
        <v>139</v>
      </c>
      <c r="B8">
        <v>900</v>
      </c>
      <c r="C8">
        <v>1005</v>
      </c>
      <c r="D8">
        <v>1001</v>
      </c>
      <c r="E8">
        <v>955</v>
      </c>
      <c r="F8">
        <v>1023</v>
      </c>
      <c r="G8">
        <v>1083</v>
      </c>
    </row>
    <row r="10" spans="1:17" x14ac:dyDescent="0.3">
      <c r="A10" s="14" t="s">
        <v>140</v>
      </c>
    </row>
    <row r="11" spans="1:17" ht="95.25" x14ac:dyDescent="0.3">
      <c r="A11" s="25" t="s">
        <v>1</v>
      </c>
      <c r="B11" s="26" t="s">
        <v>2</v>
      </c>
      <c r="C11" s="27" t="s">
        <v>3</v>
      </c>
      <c r="D11" s="27" t="s">
        <v>4</v>
      </c>
      <c r="E11" s="27" t="s">
        <v>5</v>
      </c>
      <c r="F11" s="27" t="s">
        <v>6</v>
      </c>
      <c r="G11" s="27" t="s">
        <v>7</v>
      </c>
      <c r="H11" s="27" t="s">
        <v>8</v>
      </c>
      <c r="I11" s="27" t="s">
        <v>9</v>
      </c>
      <c r="J11" s="27" t="s">
        <v>10</v>
      </c>
      <c r="K11" s="27" t="s">
        <v>11</v>
      </c>
      <c r="L11" s="27" t="s">
        <v>12</v>
      </c>
      <c r="M11" s="27" t="s">
        <v>13</v>
      </c>
      <c r="N11" s="27" t="s">
        <v>14</v>
      </c>
      <c r="O11" s="27" t="s">
        <v>15</v>
      </c>
      <c r="P11" s="27" t="s">
        <v>16</v>
      </c>
      <c r="Q11" s="28" t="s">
        <v>17</v>
      </c>
    </row>
    <row r="12" spans="1:17" x14ac:dyDescent="0.3">
      <c r="A12" s="6" t="s">
        <v>18</v>
      </c>
      <c r="B12" s="6">
        <v>1756.5939999999998</v>
      </c>
      <c r="C12" s="6">
        <v>357.47</v>
      </c>
      <c r="D12" s="6">
        <v>0</v>
      </c>
      <c r="E12" s="6">
        <v>159.822</v>
      </c>
      <c r="F12" s="6">
        <v>78.793000000000006</v>
      </c>
      <c r="G12" s="6">
        <v>134.64400000000001</v>
      </c>
      <c r="H12" s="6">
        <v>106.78100000000001</v>
      </c>
      <c r="I12" s="6">
        <v>131.22200000000001</v>
      </c>
      <c r="J12" s="6">
        <v>31.029</v>
      </c>
      <c r="K12" s="6">
        <v>226.815</v>
      </c>
      <c r="L12" s="6">
        <v>48.07</v>
      </c>
      <c r="M12" s="6">
        <v>73.338000000000008</v>
      </c>
      <c r="N12" s="6">
        <v>152.98400000000001</v>
      </c>
      <c r="O12" s="6">
        <v>88.013000000000005</v>
      </c>
      <c r="P12" s="6">
        <v>96.347999999999999</v>
      </c>
      <c r="Q12" s="6">
        <v>71.265000000000001</v>
      </c>
    </row>
    <row r="13" spans="1:17" x14ac:dyDescent="0.3">
      <c r="A13" s="6" t="s">
        <v>19</v>
      </c>
      <c r="B13" s="6">
        <v>2411.0099999999998</v>
      </c>
      <c r="C13" s="6">
        <v>167.24799999999999</v>
      </c>
      <c r="D13" s="6">
        <v>139.97999999999999</v>
      </c>
      <c r="E13" s="6">
        <v>158.958</v>
      </c>
      <c r="F13" s="6">
        <v>158.42600000000002</v>
      </c>
      <c r="G13" s="6">
        <v>114.699</v>
      </c>
      <c r="H13" s="6">
        <v>74.807000000000002</v>
      </c>
      <c r="I13" s="6">
        <v>212.86500000000001</v>
      </c>
      <c r="J13" s="6">
        <v>252.98400000000001</v>
      </c>
      <c r="K13" s="6">
        <v>114.33500000000001</v>
      </c>
      <c r="L13" s="6">
        <v>163.54599999999999</v>
      </c>
      <c r="M13" s="6">
        <v>185.56100000000001</v>
      </c>
      <c r="N13" s="6">
        <v>176.19</v>
      </c>
      <c r="O13" s="6">
        <v>164.50399999999999</v>
      </c>
      <c r="P13" s="6">
        <v>206.649</v>
      </c>
      <c r="Q13" s="6">
        <v>120.258</v>
      </c>
    </row>
    <row r="14" spans="1:17" x14ac:dyDescent="0.3">
      <c r="A14" s="6" t="s">
        <v>20</v>
      </c>
      <c r="B14" s="6">
        <v>12479.598</v>
      </c>
      <c r="C14" s="6">
        <v>1140.655</v>
      </c>
      <c r="D14" s="6">
        <v>332.858</v>
      </c>
      <c r="E14" s="6">
        <v>609.23099999999999</v>
      </c>
      <c r="F14" s="6">
        <v>880.67700000000002</v>
      </c>
      <c r="G14" s="6">
        <v>675.34100000000001</v>
      </c>
      <c r="H14" s="6">
        <v>570.01499999999999</v>
      </c>
      <c r="I14" s="6">
        <v>893.58299999999997</v>
      </c>
      <c r="J14" s="6">
        <v>881.01599999999996</v>
      </c>
      <c r="K14" s="6">
        <v>1105.192</v>
      </c>
      <c r="L14" s="6">
        <v>798.58400000000006</v>
      </c>
      <c r="M14" s="6">
        <v>831.81900000000007</v>
      </c>
      <c r="N14" s="6">
        <v>918.36800000000005</v>
      </c>
      <c r="O14" s="6">
        <v>862.37</v>
      </c>
      <c r="P14" s="6">
        <v>917.428</v>
      </c>
      <c r="Q14" s="6">
        <v>1062.461</v>
      </c>
    </row>
    <row r="15" spans="1:17" x14ac:dyDescent="0.3">
      <c r="A15" s="6" t="s">
        <v>21</v>
      </c>
      <c r="B15" s="6">
        <v>16647.202000000001</v>
      </c>
      <c r="C15" s="6">
        <v>1665.373</v>
      </c>
      <c r="D15" s="6">
        <v>472.83799999999997</v>
      </c>
      <c r="E15" s="6">
        <v>928.01099999999997</v>
      </c>
      <c r="F15" s="6">
        <v>1117.896</v>
      </c>
      <c r="G15" s="6">
        <v>924.68399999999997</v>
      </c>
      <c r="H15" s="6">
        <v>751.60300000000007</v>
      </c>
      <c r="I15" s="6">
        <v>1237.67</v>
      </c>
      <c r="J15" s="6">
        <v>1165.029</v>
      </c>
      <c r="K15" s="6">
        <v>1446.3420000000001</v>
      </c>
      <c r="L15" s="6">
        <v>1010.2</v>
      </c>
      <c r="M15" s="6">
        <v>1090.7180000000001</v>
      </c>
      <c r="N15" s="6">
        <v>1247.5419999999999</v>
      </c>
      <c r="O15" s="6">
        <v>1114.8869999999999</v>
      </c>
      <c r="P15" s="6">
        <v>1220.425</v>
      </c>
      <c r="Q15" s="6">
        <v>1253.9839999999999</v>
      </c>
    </row>
    <row r="16" spans="1:17" x14ac:dyDescent="0.3">
      <c r="A16" s="6" t="s">
        <v>22</v>
      </c>
      <c r="B16" s="6">
        <v>18444.794000000002</v>
      </c>
      <c r="C16" s="6">
        <v>2509.9340000000002</v>
      </c>
      <c r="D16" s="6">
        <v>420.11099999999999</v>
      </c>
      <c r="E16" s="6">
        <v>717.23</v>
      </c>
      <c r="F16" s="6">
        <v>744.75400000000002</v>
      </c>
      <c r="G16" s="6">
        <v>1043.2049999999999</v>
      </c>
      <c r="H16" s="6">
        <v>1116.943</v>
      </c>
      <c r="I16" s="6">
        <v>1613.6130000000001</v>
      </c>
      <c r="J16" s="6">
        <v>1104.5450000000001</v>
      </c>
      <c r="K16" s="6">
        <v>1383.3820000000001</v>
      </c>
      <c r="L16" s="6">
        <v>1226.4739999999999</v>
      </c>
      <c r="M16" s="6">
        <v>1525.54</v>
      </c>
      <c r="N16" s="6">
        <v>1655.2329999999999</v>
      </c>
      <c r="O16" s="6">
        <v>793.42500000000007</v>
      </c>
      <c r="P16" s="6">
        <v>1085.72</v>
      </c>
      <c r="Q16" s="6">
        <v>1504.6849999999999</v>
      </c>
    </row>
    <row r="17" spans="1:17" x14ac:dyDescent="0.3">
      <c r="A17" s="6" t="s">
        <v>23</v>
      </c>
      <c r="B17" s="6">
        <v>5122.6660000000002</v>
      </c>
      <c r="C17" s="6">
        <v>1754.2440000000001</v>
      </c>
      <c r="D17" s="6">
        <v>46.288000000000004</v>
      </c>
      <c r="E17" s="6">
        <v>590.71400000000006</v>
      </c>
      <c r="F17" s="6">
        <v>145.119</v>
      </c>
      <c r="G17" s="6">
        <v>149.14400000000001</v>
      </c>
      <c r="H17" s="6">
        <v>131.375</v>
      </c>
      <c r="I17" s="6">
        <v>376.964</v>
      </c>
      <c r="J17" s="6">
        <v>75.11</v>
      </c>
      <c r="K17" s="6">
        <v>409.745</v>
      </c>
      <c r="L17" s="6">
        <v>200.197</v>
      </c>
      <c r="M17" s="6">
        <v>129.57300000000001</v>
      </c>
      <c r="N17" s="6">
        <v>602.38400000000001</v>
      </c>
      <c r="O17" s="6">
        <v>162.96700000000001</v>
      </c>
      <c r="P17" s="6">
        <v>204.30100000000002</v>
      </c>
      <c r="Q17" s="6">
        <v>144.541</v>
      </c>
    </row>
    <row r="18" spans="1:17" x14ac:dyDescent="0.3">
      <c r="A18" s="6" t="s">
        <v>24</v>
      </c>
      <c r="B18" s="6">
        <v>434.95300000000009</v>
      </c>
      <c r="C18" s="6">
        <v>134.59100000000001</v>
      </c>
      <c r="D18" s="6">
        <v>9.5549999999999997</v>
      </c>
      <c r="E18" s="6">
        <v>33.658999999999999</v>
      </c>
      <c r="F18" s="6">
        <v>18.658999999999999</v>
      </c>
      <c r="G18" s="6">
        <v>5.9249999999999998</v>
      </c>
      <c r="H18" s="6">
        <v>10.836</v>
      </c>
      <c r="I18" s="6">
        <v>25.302</v>
      </c>
      <c r="J18" s="6">
        <v>10.732000000000001</v>
      </c>
      <c r="K18" s="6">
        <v>44.441000000000003</v>
      </c>
      <c r="L18" s="6">
        <v>43.814999999999998</v>
      </c>
      <c r="M18" s="6">
        <v>24.922000000000001</v>
      </c>
      <c r="N18" s="6">
        <v>35.789000000000001</v>
      </c>
      <c r="O18" s="6">
        <v>7.7190000000000003</v>
      </c>
      <c r="P18" s="6">
        <v>4.4270000000000005</v>
      </c>
      <c r="Q18" s="6">
        <v>24.581</v>
      </c>
    </row>
    <row r="19" spans="1:17" x14ac:dyDescent="0.3">
      <c r="A19" s="6" t="s">
        <v>25</v>
      </c>
      <c r="B19" s="6">
        <v>18398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17.25" x14ac:dyDescent="0.3">
      <c r="A20" s="4" t="s">
        <v>155</v>
      </c>
      <c r="B20">
        <v>43468.2</v>
      </c>
      <c r="C20" s="5">
        <v>4333.13</v>
      </c>
      <c r="D20" s="5">
        <v>1023.26</v>
      </c>
      <c r="E20" s="5">
        <v>3364.05</v>
      </c>
      <c r="F20" s="5">
        <v>2603.83</v>
      </c>
      <c r="G20" s="5">
        <v>2459.58</v>
      </c>
      <c r="H20" s="5">
        <v>2383.12</v>
      </c>
      <c r="I20" s="5">
        <v>3627.8</v>
      </c>
      <c r="J20" s="5">
        <v>2164.77</v>
      </c>
      <c r="K20" s="5">
        <v>4806.68</v>
      </c>
      <c r="L20" s="5">
        <v>2979.71</v>
      </c>
      <c r="M20" s="5">
        <v>2922.19</v>
      </c>
      <c r="N20" s="5">
        <v>2992.74</v>
      </c>
      <c r="O20" s="5">
        <v>2043.53</v>
      </c>
      <c r="P20" s="5">
        <v>3422.49</v>
      </c>
      <c r="Q20" s="5">
        <v>2305.44</v>
      </c>
    </row>
    <row r="21" spans="1:17" ht="33" x14ac:dyDescent="0.3">
      <c r="A21" s="29" t="s">
        <v>156</v>
      </c>
      <c r="B21" s="30">
        <v>0.93515754045486132</v>
      </c>
      <c r="C21" s="31">
        <v>1.3994830526663178</v>
      </c>
      <c r="D21" s="31">
        <v>0.92722475226237699</v>
      </c>
      <c r="E21" s="31">
        <v>0.67466714228385427</v>
      </c>
      <c r="F21" s="31">
        <v>0.77824896402606936</v>
      </c>
      <c r="G21" s="31">
        <v>0.86313842200700941</v>
      </c>
      <c r="H21" s="31">
        <v>0.84374979019101015</v>
      </c>
      <c r="I21" s="31">
        <v>0.89683802855725236</v>
      </c>
      <c r="J21" s="31">
        <v>1.0880675545208036</v>
      </c>
      <c r="K21" s="31">
        <v>0.68319713398853255</v>
      </c>
      <c r="L21" s="31">
        <v>0.83252598407227552</v>
      </c>
      <c r="M21" s="31">
        <v>0.94817688103785158</v>
      </c>
      <c r="N21" s="31">
        <v>1.1831792938912167</v>
      </c>
      <c r="O21" s="31">
        <v>1.0173562414058028</v>
      </c>
      <c r="P21" s="31">
        <v>0.73480799067345715</v>
      </c>
      <c r="Q21" s="31">
        <v>1.2699489034631133</v>
      </c>
    </row>
    <row r="23" spans="1:17" x14ac:dyDescent="0.3">
      <c r="A23" s="14" t="s">
        <v>141</v>
      </c>
    </row>
    <row r="24" spans="1:17" x14ac:dyDescent="0.3">
      <c r="A24" s="16" t="s">
        <v>184</v>
      </c>
      <c r="B24" s="16" t="s">
        <v>38</v>
      </c>
      <c r="C24" s="16" t="s">
        <v>47</v>
      </c>
      <c r="D24" s="16" t="s">
        <v>48</v>
      </c>
    </row>
    <row r="25" spans="1:17" x14ac:dyDescent="0.3">
      <c r="A25" s="6" t="s">
        <v>21</v>
      </c>
      <c r="B25">
        <v>481</v>
      </c>
      <c r="C25">
        <v>44</v>
      </c>
      <c r="D25">
        <v>703</v>
      </c>
    </row>
    <row r="26" spans="1:17" x14ac:dyDescent="0.3">
      <c r="A26" s="6" t="s">
        <v>18</v>
      </c>
      <c r="B26">
        <v>162</v>
      </c>
      <c r="C26">
        <v>21</v>
      </c>
      <c r="D26">
        <v>261</v>
      </c>
    </row>
    <row r="27" spans="1:17" x14ac:dyDescent="0.3">
      <c r="A27" s="6" t="s">
        <v>19</v>
      </c>
      <c r="B27">
        <v>133</v>
      </c>
      <c r="C27">
        <v>8</v>
      </c>
      <c r="D27">
        <v>207</v>
      </c>
    </row>
    <row r="28" spans="1:17" x14ac:dyDescent="0.3">
      <c r="A28" s="6" t="s">
        <v>20</v>
      </c>
      <c r="B28">
        <v>186</v>
      </c>
      <c r="C28">
        <v>15</v>
      </c>
      <c r="D28">
        <v>235</v>
      </c>
    </row>
    <row r="29" spans="1:17" x14ac:dyDescent="0.3">
      <c r="A29" t="s">
        <v>42</v>
      </c>
      <c r="B29">
        <v>26</v>
      </c>
      <c r="C29">
        <v>1</v>
      </c>
      <c r="D29">
        <v>39</v>
      </c>
    </row>
    <row r="30" spans="1:17" x14ac:dyDescent="0.3">
      <c r="A30" t="s">
        <v>43</v>
      </c>
      <c r="B30">
        <v>791</v>
      </c>
      <c r="C30">
        <v>19</v>
      </c>
      <c r="D30">
        <v>929</v>
      </c>
    </row>
    <row r="31" spans="1:17" x14ac:dyDescent="0.3">
      <c r="A31" t="s">
        <v>44</v>
      </c>
      <c r="B31">
        <v>33</v>
      </c>
      <c r="C31">
        <v>1</v>
      </c>
      <c r="D31">
        <v>33</v>
      </c>
    </row>
    <row r="32" spans="1:17" x14ac:dyDescent="0.3">
      <c r="A32" t="s">
        <v>37</v>
      </c>
      <c r="B32">
        <v>60</v>
      </c>
      <c r="C32">
        <v>2</v>
      </c>
      <c r="D32">
        <v>52</v>
      </c>
    </row>
    <row r="34" spans="1:7" x14ac:dyDescent="0.3">
      <c r="A34" s="14" t="s">
        <v>154</v>
      </c>
    </row>
    <row r="35" spans="1:7" x14ac:dyDescent="0.3">
      <c r="A35" s="7" t="s">
        <v>49</v>
      </c>
      <c r="B35" s="7" t="s">
        <v>50</v>
      </c>
      <c r="C35" s="7" t="s">
        <v>51</v>
      </c>
      <c r="D35" s="7" t="s">
        <v>52</v>
      </c>
      <c r="E35" s="7" t="s">
        <v>53</v>
      </c>
      <c r="F35" s="7" t="s">
        <v>54</v>
      </c>
      <c r="G35" s="7" t="s">
        <v>113</v>
      </c>
    </row>
    <row r="36" spans="1:7" x14ac:dyDescent="0.3">
      <c r="A36" t="s">
        <v>142</v>
      </c>
      <c r="B36">
        <v>63</v>
      </c>
      <c r="C36">
        <v>74</v>
      </c>
      <c r="D36">
        <v>65</v>
      </c>
      <c r="E36">
        <v>56</v>
      </c>
      <c r="F36">
        <v>58</v>
      </c>
      <c r="G36">
        <v>44</v>
      </c>
    </row>
    <row r="37" spans="1:7" x14ac:dyDescent="0.3">
      <c r="A37" t="s">
        <v>143</v>
      </c>
      <c r="B37">
        <v>1</v>
      </c>
      <c r="C37">
        <v>1</v>
      </c>
      <c r="D37">
        <v>0</v>
      </c>
      <c r="E37">
        <v>2</v>
      </c>
      <c r="F37">
        <v>3</v>
      </c>
      <c r="G37">
        <v>1</v>
      </c>
    </row>
    <row r="38" spans="1:7" x14ac:dyDescent="0.3">
      <c r="A38" t="s">
        <v>144</v>
      </c>
      <c r="B38">
        <v>12</v>
      </c>
      <c r="C38">
        <v>26</v>
      </c>
      <c r="D38">
        <v>22</v>
      </c>
      <c r="E38">
        <v>22</v>
      </c>
      <c r="F38">
        <v>17</v>
      </c>
      <c r="G38">
        <v>19</v>
      </c>
    </row>
    <row r="39" spans="1:7" x14ac:dyDescent="0.3">
      <c r="A39" t="s">
        <v>145</v>
      </c>
      <c r="B39">
        <v>857</v>
      </c>
      <c r="C39">
        <v>942</v>
      </c>
      <c r="D39">
        <v>811</v>
      </c>
      <c r="E39">
        <v>835</v>
      </c>
      <c r="F39">
        <v>810</v>
      </c>
      <c r="G39">
        <v>747</v>
      </c>
    </row>
    <row r="40" spans="1:7" x14ac:dyDescent="0.3">
      <c r="A40" t="s">
        <v>146</v>
      </c>
      <c r="B40">
        <v>51</v>
      </c>
      <c r="C40">
        <v>35</v>
      </c>
      <c r="D40">
        <v>24</v>
      </c>
      <c r="E40">
        <v>60</v>
      </c>
      <c r="F40">
        <v>53</v>
      </c>
      <c r="G40">
        <v>40</v>
      </c>
    </row>
    <row r="41" spans="1:7" x14ac:dyDescent="0.3">
      <c r="A41" t="s">
        <v>147</v>
      </c>
      <c r="B41">
        <v>835</v>
      </c>
      <c r="C41">
        <v>978</v>
      </c>
      <c r="D41">
        <v>901</v>
      </c>
      <c r="E41">
        <v>850</v>
      </c>
      <c r="F41">
        <v>887</v>
      </c>
      <c r="G41">
        <v>948</v>
      </c>
    </row>
    <row r="42" spans="1:7" x14ac:dyDescent="0.3">
      <c r="A42" t="s">
        <v>148</v>
      </c>
      <c r="B42">
        <v>538</v>
      </c>
      <c r="C42">
        <v>610</v>
      </c>
      <c r="D42">
        <v>546</v>
      </c>
      <c r="E42">
        <v>545</v>
      </c>
      <c r="F42">
        <v>549</v>
      </c>
      <c r="G42">
        <v>481</v>
      </c>
    </row>
    <row r="43" spans="1:7" x14ac:dyDescent="0.3">
      <c r="A43" t="s">
        <v>153</v>
      </c>
      <c r="B43">
        <v>36</v>
      </c>
      <c r="C43">
        <v>21</v>
      </c>
      <c r="D43">
        <v>22</v>
      </c>
      <c r="E43">
        <v>41</v>
      </c>
      <c r="F43">
        <v>33</v>
      </c>
      <c r="G43">
        <v>26</v>
      </c>
    </row>
    <row r="44" spans="1:7" x14ac:dyDescent="0.3">
      <c r="A44" t="s">
        <v>149</v>
      </c>
      <c r="B44">
        <v>717</v>
      </c>
      <c r="C44">
        <v>831</v>
      </c>
      <c r="D44">
        <v>763</v>
      </c>
      <c r="E44">
        <v>738</v>
      </c>
      <c r="F44">
        <v>785</v>
      </c>
      <c r="G44">
        <v>791</v>
      </c>
    </row>
    <row r="45" spans="1:7" x14ac:dyDescent="0.3">
      <c r="A45" t="s">
        <v>150</v>
      </c>
      <c r="B45">
        <v>4782.7</v>
      </c>
      <c r="C45">
        <v>4805.1000000000004</v>
      </c>
      <c r="D45">
        <v>4834.8</v>
      </c>
      <c r="E45">
        <v>4922.7</v>
      </c>
      <c r="F45">
        <v>5134.1763465900167</v>
      </c>
      <c r="G45">
        <v>5375.8</v>
      </c>
    </row>
    <row r="46" spans="1:7" x14ac:dyDescent="0.3">
      <c r="A46" t="s">
        <v>151</v>
      </c>
      <c r="B46">
        <v>586.20000000000005</v>
      </c>
      <c r="C46">
        <v>567.70000000000005</v>
      </c>
      <c r="D46">
        <v>546.79999999999995</v>
      </c>
      <c r="E46">
        <v>544.6</v>
      </c>
      <c r="F46">
        <v>524.9</v>
      </c>
    </row>
    <row r="47" spans="1:7" x14ac:dyDescent="0.3">
      <c r="A47" t="s">
        <v>152</v>
      </c>
      <c r="B47">
        <v>2928.7669999999998</v>
      </c>
      <c r="C47">
        <v>3076.1219999999998</v>
      </c>
      <c r="D47">
        <v>3398.9589999999998</v>
      </c>
      <c r="E47">
        <v>3567.4470000000001</v>
      </c>
      <c r="F47">
        <v>3812.1499999999996</v>
      </c>
    </row>
    <row r="49" spans="1:6" x14ac:dyDescent="0.3">
      <c r="A49" s="14" t="s">
        <v>157</v>
      </c>
    </row>
    <row r="50" spans="1:6" x14ac:dyDescent="0.3">
      <c r="A50" s="7" t="s">
        <v>82</v>
      </c>
      <c r="B50" s="7" t="s">
        <v>55</v>
      </c>
      <c r="C50" s="7" t="s">
        <v>45</v>
      </c>
      <c r="D50" s="7" t="s">
        <v>47</v>
      </c>
      <c r="E50" s="7" t="s">
        <v>83</v>
      </c>
      <c r="F50" s="7" t="s">
        <v>96</v>
      </c>
    </row>
    <row r="51" spans="1:6" x14ac:dyDescent="0.3">
      <c r="A51" t="s">
        <v>99</v>
      </c>
      <c r="B51">
        <v>678.2</v>
      </c>
      <c r="C51">
        <v>50</v>
      </c>
      <c r="D51">
        <v>5</v>
      </c>
      <c r="E51" s="9">
        <v>7.3724565025066344E-2</v>
      </c>
      <c r="F51" s="13">
        <f>D51/B51</f>
        <v>7.3724565025066347E-3</v>
      </c>
    </row>
    <row r="52" spans="1:6" x14ac:dyDescent="0.3">
      <c r="A52" t="s">
        <v>84</v>
      </c>
      <c r="B52">
        <v>374.1</v>
      </c>
      <c r="C52">
        <v>28</v>
      </c>
      <c r="E52" s="9">
        <v>7.4846297781341886E-2</v>
      </c>
      <c r="F52" s="13">
        <f t="shared" ref="F52:F65" si="0">D52/B52</f>
        <v>0</v>
      </c>
    </row>
    <row r="53" spans="1:6" x14ac:dyDescent="0.3">
      <c r="A53" t="s">
        <v>100</v>
      </c>
      <c r="B53">
        <v>2189.5</v>
      </c>
      <c r="C53">
        <v>176</v>
      </c>
      <c r="D53">
        <v>12</v>
      </c>
      <c r="E53" s="9">
        <v>8.0383649234985158E-2</v>
      </c>
      <c r="F53" s="13">
        <f t="shared" si="0"/>
        <v>5.4807033569308061E-3</v>
      </c>
    </row>
    <row r="54" spans="1:6" x14ac:dyDescent="0.3">
      <c r="A54" t="s">
        <v>85</v>
      </c>
      <c r="B54">
        <v>529.20000000000005</v>
      </c>
      <c r="C54">
        <v>49</v>
      </c>
      <c r="D54">
        <v>4</v>
      </c>
      <c r="E54" s="9">
        <v>9.2592592592592587E-2</v>
      </c>
      <c r="F54" s="13">
        <f t="shared" si="0"/>
        <v>7.5585789871504151E-3</v>
      </c>
    </row>
    <row r="55" spans="1:6" x14ac:dyDescent="0.3">
      <c r="A55" t="s">
        <v>101</v>
      </c>
      <c r="B55">
        <v>526.5</v>
      </c>
      <c r="C55">
        <v>52</v>
      </c>
      <c r="D55">
        <v>10</v>
      </c>
      <c r="E55" s="9">
        <v>9.8765432098765427E-2</v>
      </c>
      <c r="F55" s="13">
        <f t="shared" si="0"/>
        <v>1.8993352326685659E-2</v>
      </c>
    </row>
    <row r="56" spans="1:6" x14ac:dyDescent="0.3">
      <c r="A56" t="s">
        <v>86</v>
      </c>
      <c r="B56">
        <v>181.3</v>
      </c>
      <c r="C56">
        <v>20</v>
      </c>
      <c r="E56" s="9">
        <v>0.11031439602868173</v>
      </c>
      <c r="F56" s="13">
        <f t="shared" si="0"/>
        <v>0</v>
      </c>
    </row>
    <row r="57" spans="1:6" x14ac:dyDescent="0.3">
      <c r="A57" t="s">
        <v>87</v>
      </c>
      <c r="B57">
        <v>352.3</v>
      </c>
      <c r="C57">
        <v>40</v>
      </c>
      <c r="D57">
        <v>4</v>
      </c>
      <c r="E57" s="9">
        <v>0.11353959693443087</v>
      </c>
      <c r="F57" s="13">
        <f t="shared" si="0"/>
        <v>1.1353959693443088E-2</v>
      </c>
    </row>
    <row r="58" spans="1:6" x14ac:dyDescent="0.3">
      <c r="A58" t="s">
        <v>88</v>
      </c>
      <c r="B58">
        <v>268.8</v>
      </c>
      <c r="C58">
        <v>35</v>
      </c>
      <c r="D58">
        <v>3</v>
      </c>
      <c r="E58" s="9">
        <v>0.13020833333333331</v>
      </c>
      <c r="F58" s="13">
        <f t="shared" si="0"/>
        <v>1.1160714285714286E-2</v>
      </c>
    </row>
    <row r="59" spans="1:6" x14ac:dyDescent="0.3">
      <c r="A59" t="s">
        <v>89</v>
      </c>
      <c r="B59">
        <v>468.1</v>
      </c>
      <c r="C59">
        <v>64</v>
      </c>
      <c r="D59">
        <v>5</v>
      </c>
      <c r="E59" s="9">
        <v>0.13672292245246742</v>
      </c>
      <c r="F59" s="13">
        <f t="shared" si="0"/>
        <v>1.0681478316599017E-2</v>
      </c>
    </row>
    <row r="60" spans="1:6" x14ac:dyDescent="0.3">
      <c r="A60" t="s">
        <v>90</v>
      </c>
      <c r="B60">
        <v>316.39999999999998</v>
      </c>
      <c r="C60">
        <v>46</v>
      </c>
      <c r="D60">
        <v>2</v>
      </c>
      <c r="E60" s="9">
        <v>0.14538558786346398</v>
      </c>
      <c r="F60" s="13">
        <f t="shared" si="0"/>
        <v>6.3211125158027818E-3</v>
      </c>
    </row>
    <row r="61" spans="1:6" x14ac:dyDescent="0.3">
      <c r="A61" t="s">
        <v>91</v>
      </c>
      <c r="B61">
        <v>46.395000000000003</v>
      </c>
      <c r="C61">
        <v>7</v>
      </c>
      <c r="E61" s="9">
        <v>0.15087832740597046</v>
      </c>
      <c r="F61" s="13">
        <f t="shared" si="0"/>
        <v>0</v>
      </c>
    </row>
    <row r="62" spans="1:6" x14ac:dyDescent="0.3">
      <c r="A62" t="s">
        <v>92</v>
      </c>
      <c r="B62">
        <v>153.9</v>
      </c>
      <c r="C62">
        <v>24</v>
      </c>
      <c r="D62">
        <v>1</v>
      </c>
      <c r="E62" s="9">
        <v>0.15594541910331383</v>
      </c>
      <c r="F62" s="13">
        <f t="shared" si="0"/>
        <v>6.4977257959714096E-3</v>
      </c>
    </row>
    <row r="63" spans="1:6" x14ac:dyDescent="0.3">
      <c r="A63" t="s">
        <v>93</v>
      </c>
      <c r="B63">
        <v>179</v>
      </c>
      <c r="C63">
        <v>29</v>
      </c>
      <c r="E63" s="9">
        <v>0.16201117318435754</v>
      </c>
      <c r="F63" s="13">
        <f t="shared" si="0"/>
        <v>0</v>
      </c>
    </row>
    <row r="64" spans="1:6" x14ac:dyDescent="0.3">
      <c r="A64" t="s">
        <v>94</v>
      </c>
      <c r="B64">
        <v>199.1</v>
      </c>
      <c r="C64">
        <v>39</v>
      </c>
      <c r="E64" s="9">
        <v>0.19588146659969866</v>
      </c>
      <c r="F64" s="13">
        <f t="shared" si="0"/>
        <v>0</v>
      </c>
    </row>
    <row r="65" spans="1:17" x14ac:dyDescent="0.3">
      <c r="A65" t="s">
        <v>95</v>
      </c>
      <c r="B65">
        <v>174.8</v>
      </c>
      <c r="C65">
        <v>43</v>
      </c>
      <c r="D65">
        <v>2</v>
      </c>
      <c r="E65" s="9">
        <v>0.24599542334096108</v>
      </c>
      <c r="F65" s="13">
        <f t="shared" si="0"/>
        <v>1.1441647597254004E-2</v>
      </c>
    </row>
    <row r="67" spans="1:17" x14ac:dyDescent="0.3">
      <c r="A67" s="14" t="s">
        <v>158</v>
      </c>
    </row>
    <row r="68" spans="1:17" x14ac:dyDescent="0.3">
      <c r="A68" s="7" t="s">
        <v>0</v>
      </c>
      <c r="B68" s="7" t="s">
        <v>39</v>
      </c>
      <c r="C68" s="7" t="s">
        <v>40</v>
      </c>
      <c r="D68" s="7" t="s">
        <v>41</v>
      </c>
    </row>
    <row r="69" spans="1:17" x14ac:dyDescent="0.3">
      <c r="A69">
        <v>2010</v>
      </c>
      <c r="B69">
        <v>2369.9</v>
      </c>
      <c r="C69">
        <v>1120.4000000000001</v>
      </c>
      <c r="D69">
        <v>1262.4000000000001</v>
      </c>
    </row>
    <row r="70" spans="1:17" x14ac:dyDescent="0.3">
      <c r="A70">
        <v>2011</v>
      </c>
      <c r="B70">
        <v>2430.3000000000002</v>
      </c>
      <c r="C70">
        <v>1125.8</v>
      </c>
      <c r="D70">
        <v>1218.2</v>
      </c>
    </row>
    <row r="71" spans="1:17" x14ac:dyDescent="0.3">
      <c r="A71">
        <v>2012</v>
      </c>
      <c r="B71">
        <v>2475.75</v>
      </c>
      <c r="C71">
        <v>1141.23</v>
      </c>
      <c r="D71">
        <v>1179.7270000000001</v>
      </c>
    </row>
    <row r="72" spans="1:17" x14ac:dyDescent="0.3">
      <c r="A72">
        <v>2013</v>
      </c>
      <c r="B72">
        <v>2573.5</v>
      </c>
      <c r="C72">
        <v>1165.8</v>
      </c>
      <c r="D72">
        <v>1143.8</v>
      </c>
    </row>
    <row r="73" spans="1:17" x14ac:dyDescent="0.3">
      <c r="A73">
        <v>2014</v>
      </c>
      <c r="B73">
        <v>2681.9</v>
      </c>
      <c r="C73">
        <v>1219.0999999999999</v>
      </c>
      <c r="D73">
        <v>1194.3</v>
      </c>
    </row>
    <row r="74" spans="1:17" x14ac:dyDescent="0.3">
      <c r="A74">
        <v>2015</v>
      </c>
      <c r="B74">
        <v>2813.1</v>
      </c>
      <c r="C74">
        <v>1300.2</v>
      </c>
      <c r="D74">
        <v>1262.5</v>
      </c>
    </row>
    <row r="76" spans="1:17" x14ac:dyDescent="0.3">
      <c r="A76" s="14" t="s">
        <v>159</v>
      </c>
    </row>
    <row r="77" spans="1:17" x14ac:dyDescent="0.3">
      <c r="A77" s="7" t="s">
        <v>59</v>
      </c>
      <c r="B77" s="7" t="s">
        <v>60</v>
      </c>
      <c r="C77" s="7" t="s">
        <v>61</v>
      </c>
      <c r="D77" s="7" t="s">
        <v>62</v>
      </c>
      <c r="E77" s="7" t="s">
        <v>63</v>
      </c>
      <c r="F77" s="7" t="s">
        <v>64</v>
      </c>
      <c r="G77" s="7" t="s">
        <v>65</v>
      </c>
      <c r="H77" s="7" t="s">
        <v>66</v>
      </c>
      <c r="I77" s="7" t="s">
        <v>67</v>
      </c>
      <c r="J77" s="7" t="s">
        <v>68</v>
      </c>
      <c r="K77" s="7" t="s">
        <v>69</v>
      </c>
      <c r="L77" s="7" t="s">
        <v>70</v>
      </c>
      <c r="M77" s="7" t="s">
        <v>71</v>
      </c>
      <c r="N77" s="7" t="s">
        <v>72</v>
      </c>
      <c r="O77" s="7" t="s">
        <v>73</v>
      </c>
      <c r="P77" s="7" t="s">
        <v>74</v>
      </c>
      <c r="Q77" s="7" t="s">
        <v>75</v>
      </c>
    </row>
    <row r="78" spans="1:17" x14ac:dyDescent="0.3">
      <c r="A78">
        <v>1</v>
      </c>
      <c r="B78" s="6">
        <v>3366.1997918834536</v>
      </c>
      <c r="C78" s="6">
        <v>3433.7814776274718</v>
      </c>
      <c r="D78" s="6">
        <v>3560.1113423517181</v>
      </c>
      <c r="E78" s="6">
        <v>3739.1113423517172</v>
      </c>
      <c r="F78" s="6">
        <v>2829.9719042663887</v>
      </c>
      <c r="G78" s="6">
        <v>2857.8834547346519</v>
      </c>
      <c r="H78" s="6">
        <v>2981.5712799167527</v>
      </c>
      <c r="I78" s="6">
        <v>3168.1477627471377</v>
      </c>
      <c r="J78" s="6">
        <v>152.258064516129</v>
      </c>
      <c r="K78" s="6">
        <v>153.40998959417274</v>
      </c>
      <c r="L78" s="6">
        <v>145.38813735691988</v>
      </c>
      <c r="M78" s="6">
        <v>142.46618106139439</v>
      </c>
      <c r="N78" s="6">
        <v>383.96982310093654</v>
      </c>
      <c r="O78" s="6">
        <v>422.48803329864717</v>
      </c>
      <c r="P78" s="6">
        <v>433.15192507804375</v>
      </c>
      <c r="Q78" s="6">
        <v>428.49739854318415</v>
      </c>
    </row>
    <row r="79" spans="1:17" x14ac:dyDescent="0.3">
      <c r="A79">
        <v>2</v>
      </c>
      <c r="B79" s="6">
        <v>3458.3370411568412</v>
      </c>
      <c r="C79" s="6">
        <v>3666.3778801843323</v>
      </c>
      <c r="D79" s="6">
        <v>3799.9228110599074</v>
      </c>
      <c r="E79" s="6">
        <v>4075.0725806451619</v>
      </c>
      <c r="F79" s="6">
        <v>2892.550611790879</v>
      </c>
      <c r="G79" s="6">
        <v>3045.2799539170514</v>
      </c>
      <c r="H79" s="6">
        <v>3172.9953917050689</v>
      </c>
      <c r="I79" s="6">
        <v>3441.7834101382491</v>
      </c>
      <c r="J79" s="6">
        <v>155.59733036707451</v>
      </c>
      <c r="K79" s="6">
        <v>154.44700460829492</v>
      </c>
      <c r="L79" s="6">
        <v>147.40552995391704</v>
      </c>
      <c r="M79" s="6">
        <v>147.61059907834098</v>
      </c>
      <c r="N79" s="6">
        <v>410.18909899888769</v>
      </c>
      <c r="O79" s="6">
        <v>466.65092165898614</v>
      </c>
      <c r="P79" s="6">
        <v>479.52188940092162</v>
      </c>
      <c r="Q79" s="6">
        <v>485.6785714285715</v>
      </c>
    </row>
    <row r="80" spans="1:17" x14ac:dyDescent="0.3">
      <c r="A80">
        <v>3</v>
      </c>
      <c r="B80" s="6">
        <v>3761.7398543184199</v>
      </c>
      <c r="C80" s="6">
        <v>3842.6670135275763</v>
      </c>
      <c r="D80" s="6">
        <v>4007.3725286160256</v>
      </c>
      <c r="E80" s="6">
        <v>4242.015608740895</v>
      </c>
      <c r="F80" s="6">
        <v>3152.1300728407914</v>
      </c>
      <c r="G80" s="6">
        <v>3241.6087408949011</v>
      </c>
      <c r="H80" s="6">
        <v>3359.5691987513001</v>
      </c>
      <c r="I80" s="6">
        <v>3570.1352757544228</v>
      </c>
      <c r="J80" s="6">
        <v>158.02289281997923</v>
      </c>
      <c r="K80" s="6">
        <v>151.56919875130077</v>
      </c>
      <c r="L80" s="6">
        <v>155.23933402705521</v>
      </c>
      <c r="M80" s="6">
        <v>156.96357960457857</v>
      </c>
      <c r="N80" s="6">
        <v>451.58688865764833</v>
      </c>
      <c r="O80" s="6">
        <v>449.4890738813736</v>
      </c>
      <c r="P80" s="6">
        <v>492.5639958376691</v>
      </c>
      <c r="Q80" s="6">
        <v>514.91675338189384</v>
      </c>
    </row>
    <row r="81" spans="1:17" x14ac:dyDescent="0.3">
      <c r="A81">
        <v>4</v>
      </c>
      <c r="B81" s="6">
        <v>4078.2838709677412</v>
      </c>
      <c r="C81" s="6">
        <v>4111.4354838709669</v>
      </c>
      <c r="D81" s="6">
        <v>4547.3999999999987</v>
      </c>
      <c r="E81" s="6">
        <v>4731.6064516129027</v>
      </c>
      <c r="F81" s="6">
        <v>3456.3569892473124</v>
      </c>
      <c r="G81" s="6">
        <v>3444.1182795698924</v>
      </c>
      <c r="H81" s="6">
        <v>3839.9333333333338</v>
      </c>
      <c r="I81" s="6">
        <v>4028.3860215053769</v>
      </c>
      <c r="J81" s="6">
        <v>170.51397849462367</v>
      </c>
      <c r="K81" s="6">
        <v>172.47311827956989</v>
      </c>
      <c r="L81" s="6">
        <v>184.39462365591399</v>
      </c>
      <c r="M81" s="6">
        <v>177.82473118279566</v>
      </c>
      <c r="N81" s="6">
        <v>451.41290322580642</v>
      </c>
      <c r="O81" s="6">
        <v>494.84408602150535</v>
      </c>
      <c r="P81" s="6">
        <v>523.07204301075262</v>
      </c>
      <c r="Q81" s="6">
        <v>525.39569892473105</v>
      </c>
    </row>
    <row r="82" spans="1:17" x14ac:dyDescent="0.3">
      <c r="A82">
        <v>5</v>
      </c>
      <c r="B82" s="6">
        <v>4568.0298300381537</v>
      </c>
      <c r="C82" s="6">
        <v>4758.1269510926113</v>
      </c>
      <c r="D82" s="6">
        <v>4870.9573361082212</v>
      </c>
      <c r="E82" s="6">
        <v>5115.9354838709669</v>
      </c>
      <c r="F82" s="6">
        <v>3864.2120360735344</v>
      </c>
      <c r="G82" s="6">
        <v>4030.7471383975021</v>
      </c>
      <c r="H82" s="6">
        <v>4131.2809573361073</v>
      </c>
      <c r="I82" s="6">
        <v>4407.2382934443285</v>
      </c>
      <c r="J82" s="6">
        <v>209.18518903919528</v>
      </c>
      <c r="K82" s="6">
        <v>213.46097814776272</v>
      </c>
      <c r="L82" s="6">
        <v>206.00520291363165</v>
      </c>
      <c r="M82" s="6">
        <v>191.80541103017683</v>
      </c>
      <c r="N82" s="6">
        <v>494.63260492542497</v>
      </c>
      <c r="O82" s="6">
        <v>513.91883454734636</v>
      </c>
      <c r="P82" s="6">
        <v>533.67117585848075</v>
      </c>
      <c r="Q82" s="6">
        <v>516.89177939646197</v>
      </c>
    </row>
    <row r="83" spans="1:17" x14ac:dyDescent="0.3">
      <c r="A83">
        <v>6</v>
      </c>
      <c r="B83" s="6">
        <v>5114.5922667161039</v>
      </c>
      <c r="C83" s="6">
        <v>5347.8945878136201</v>
      </c>
      <c r="D83" s="6">
        <v>5352.2376344086042</v>
      </c>
      <c r="E83" s="6">
        <v>5605.1655913978511</v>
      </c>
      <c r="F83" s="6">
        <v>4424.2866370040774</v>
      </c>
      <c r="G83" s="6">
        <v>4629.981541218639</v>
      </c>
      <c r="H83" s="6">
        <v>4645.2817204301073</v>
      </c>
      <c r="I83" s="6">
        <v>4874.4075268817205</v>
      </c>
      <c r="J83" s="6">
        <v>210.89782350760098</v>
      </c>
      <c r="K83" s="6">
        <v>213.06756272401427</v>
      </c>
      <c r="L83" s="6">
        <v>190.21935483870968</v>
      </c>
      <c r="M83" s="6">
        <v>200.34408602150538</v>
      </c>
      <c r="N83" s="6">
        <v>479.40780620442467</v>
      </c>
      <c r="O83" s="6">
        <v>504.84548387096771</v>
      </c>
      <c r="P83" s="6">
        <v>516.73655913978496</v>
      </c>
      <c r="Q83" s="6">
        <v>530.41397849462362</v>
      </c>
    </row>
    <row r="84" spans="1:17" x14ac:dyDescent="0.3">
      <c r="A84">
        <v>7</v>
      </c>
      <c r="B84" s="6">
        <v>5580.1372239850052</v>
      </c>
      <c r="C84" s="6">
        <v>5708.1633714880327</v>
      </c>
      <c r="D84" s="6">
        <v>5862.1945889698227</v>
      </c>
      <c r="E84" s="6">
        <v>6261.3624349635793</v>
      </c>
      <c r="F84" s="6">
        <v>4895.5770859070244</v>
      </c>
      <c r="G84" s="6">
        <v>4979.8553590010406</v>
      </c>
      <c r="H84" s="6">
        <v>5121.5359001040597</v>
      </c>
      <c r="I84" s="6">
        <v>5516.8685050294816</v>
      </c>
      <c r="J84" s="6">
        <v>217.46492817587048</v>
      </c>
      <c r="K84" s="6">
        <v>217.13839750260141</v>
      </c>
      <c r="L84" s="6">
        <v>220.21956295525499</v>
      </c>
      <c r="M84" s="6">
        <v>208.85057232049951</v>
      </c>
      <c r="N84" s="6">
        <v>467.09520990210996</v>
      </c>
      <c r="O84" s="6">
        <v>511.16961498439122</v>
      </c>
      <c r="P84" s="6">
        <v>520.43912591050992</v>
      </c>
      <c r="Q84" s="6">
        <v>535.643357613597</v>
      </c>
    </row>
    <row r="85" spans="1:17" x14ac:dyDescent="0.3">
      <c r="A85">
        <v>8</v>
      </c>
      <c r="B85" s="6">
        <v>5233.9586087289335</v>
      </c>
      <c r="C85" s="6">
        <v>5509.8220603538002</v>
      </c>
      <c r="D85" s="6">
        <v>5623.661810613944</v>
      </c>
      <c r="E85" s="6">
        <v>6209.0338536246973</v>
      </c>
      <c r="F85" s="6">
        <v>4541.6902436398877</v>
      </c>
      <c r="G85" s="6">
        <v>4789.3038501560868</v>
      </c>
      <c r="H85" s="6">
        <v>4890.9646201873047</v>
      </c>
      <c r="I85" s="6">
        <v>5449.0203954214358</v>
      </c>
      <c r="J85" s="6">
        <v>207.80204887150597</v>
      </c>
      <c r="K85" s="6">
        <v>207.50052029136319</v>
      </c>
      <c r="L85" s="6">
        <v>198.75754422476587</v>
      </c>
      <c r="M85" s="6">
        <v>207.71952826916404</v>
      </c>
      <c r="N85" s="6">
        <v>484.46631621754165</v>
      </c>
      <c r="O85" s="6">
        <v>513.01768990634753</v>
      </c>
      <c r="P85" s="6">
        <v>533.93964620187296</v>
      </c>
      <c r="Q85" s="6">
        <v>552.29392993409635</v>
      </c>
    </row>
    <row r="86" spans="1:17" x14ac:dyDescent="0.3">
      <c r="A86">
        <v>9</v>
      </c>
      <c r="B86" s="6">
        <v>4443.2416487455203</v>
      </c>
      <c r="C86" s="6">
        <v>4710.4344086021501</v>
      </c>
      <c r="D86" s="6">
        <v>4868.6580645161293</v>
      </c>
      <c r="E86" s="6">
        <v>5140.2924731182802</v>
      </c>
      <c r="F86" s="6">
        <v>3784.5270967741935</v>
      </c>
      <c r="G86" s="6">
        <v>3985.8215053763442</v>
      </c>
      <c r="H86" s="6">
        <v>4098.0827956989251</v>
      </c>
      <c r="I86" s="6">
        <v>4352.8021505376346</v>
      </c>
      <c r="J86" s="6">
        <v>184.92598566308243</v>
      </c>
      <c r="K86" s="6">
        <v>191.88279569892478</v>
      </c>
      <c r="L86" s="6">
        <v>199.13118279569892</v>
      </c>
      <c r="M86" s="6">
        <v>198.28387096774193</v>
      </c>
      <c r="N86" s="6">
        <v>473.78856630824367</v>
      </c>
      <c r="O86" s="6">
        <v>532.73010752688162</v>
      </c>
      <c r="P86" s="6">
        <v>571.44408602150531</v>
      </c>
      <c r="Q86" s="6">
        <v>589.20645161290338</v>
      </c>
    </row>
    <row r="87" spans="1:17" x14ac:dyDescent="0.3">
      <c r="A87">
        <v>10</v>
      </c>
      <c r="B87" s="6">
        <v>4196.3132154006244</v>
      </c>
      <c r="C87" s="6">
        <v>4450.4068678459935</v>
      </c>
      <c r="D87" s="6">
        <v>4648.2445369406869</v>
      </c>
      <c r="E87" s="6">
        <v>4967.6316337148819</v>
      </c>
      <c r="F87" s="6">
        <v>3524.305931321539</v>
      </c>
      <c r="G87" s="6">
        <v>3736.9250780437042</v>
      </c>
      <c r="H87" s="6">
        <v>3917.5026014568157</v>
      </c>
      <c r="I87" s="6">
        <v>4242.2736732570238</v>
      </c>
      <c r="J87" s="6">
        <v>187.92091571279917</v>
      </c>
      <c r="K87" s="6">
        <v>185.08949011446404</v>
      </c>
      <c r="L87" s="6">
        <v>186.92299687825184</v>
      </c>
      <c r="M87" s="6">
        <v>188.31009365244535</v>
      </c>
      <c r="N87" s="6">
        <v>484.08636836628523</v>
      </c>
      <c r="O87" s="6">
        <v>528.39229968782524</v>
      </c>
      <c r="P87" s="6">
        <v>543.81893860561911</v>
      </c>
      <c r="Q87" s="6">
        <v>537.04786680541099</v>
      </c>
    </row>
    <row r="88" spans="1:17" x14ac:dyDescent="0.3">
      <c r="A88">
        <v>11</v>
      </c>
      <c r="B88" s="6">
        <v>3969.6311827956988</v>
      </c>
      <c r="C88" s="6">
        <v>4168.8967741935494</v>
      </c>
      <c r="D88" s="6">
        <v>4261.5473118279569</v>
      </c>
      <c r="E88" s="6">
        <v>4537.2688172042999</v>
      </c>
      <c r="F88" s="6">
        <v>3324.4107526881721</v>
      </c>
      <c r="G88" s="6">
        <v>3508.3064516129034</v>
      </c>
      <c r="H88" s="6">
        <v>3594.12688172043</v>
      </c>
      <c r="I88" s="6">
        <v>3840.1043010752678</v>
      </c>
      <c r="J88" s="6">
        <v>176.53870967741935</v>
      </c>
      <c r="K88" s="6">
        <v>163.94408602150537</v>
      </c>
      <c r="L88" s="6">
        <v>163.41827956989243</v>
      </c>
      <c r="M88" s="6">
        <v>166.79247311827956</v>
      </c>
      <c r="N88" s="6">
        <v>468.68172043010753</v>
      </c>
      <c r="O88" s="6">
        <v>496.64623655913977</v>
      </c>
      <c r="P88" s="6">
        <v>504.00215053763446</v>
      </c>
      <c r="Q88" s="6">
        <v>530.37204301075269</v>
      </c>
    </row>
    <row r="89" spans="1:17" x14ac:dyDescent="0.3">
      <c r="A89">
        <v>12</v>
      </c>
      <c r="B89" s="6">
        <v>3693.0083246618105</v>
      </c>
      <c r="C89" s="6">
        <v>3985.8459937565035</v>
      </c>
      <c r="D89" s="6">
        <v>4174.6847034339226</v>
      </c>
      <c r="E89" s="6">
        <v>4534.8491155046822</v>
      </c>
      <c r="F89" s="6">
        <v>3159.7845993756505</v>
      </c>
      <c r="G89" s="6">
        <v>3434.5067637877214</v>
      </c>
      <c r="H89" s="6">
        <v>3590.9063475546304</v>
      </c>
      <c r="I89" s="6">
        <v>3934.378772112384</v>
      </c>
      <c r="J89" s="6">
        <v>153.91363163371491</v>
      </c>
      <c r="K89" s="6">
        <v>143.05202913631632</v>
      </c>
      <c r="L89" s="6">
        <v>148.45889698231008</v>
      </c>
      <c r="M89" s="6">
        <v>151.40582726326741</v>
      </c>
      <c r="N89" s="6">
        <v>379.31009365244535</v>
      </c>
      <c r="O89" s="6">
        <v>408.28720083246611</v>
      </c>
      <c r="P89" s="6">
        <v>435.31945889698227</v>
      </c>
      <c r="Q89" s="6">
        <v>449.06451612903226</v>
      </c>
    </row>
    <row r="90" spans="1:17" x14ac:dyDescent="0.3">
      <c r="A90" t="s">
        <v>26</v>
      </c>
      <c r="B90" s="6">
        <v>4291.9268731961938</v>
      </c>
      <c r="C90" s="6">
        <v>4479.9223125644439</v>
      </c>
      <c r="D90" s="6">
        <v>4636.8689350419791</v>
      </c>
      <c r="E90" s="6">
        <v>4936.1648107232286</v>
      </c>
      <c r="F90" s="6">
        <v>3657.2930057090675</v>
      </c>
      <c r="G90" s="6">
        <v>3812.3572985712194</v>
      </c>
      <c r="H90" s="6">
        <v>3950.5749889527146</v>
      </c>
      <c r="I90" s="6">
        <v>4241.5640506702021</v>
      </c>
      <c r="J90" s="6">
        <v>182.19184506768306</v>
      </c>
      <c r="K90" s="6">
        <v>180.74899101487716</v>
      </c>
      <c r="L90" s="6">
        <v>178.99452054794511</v>
      </c>
      <c r="M90" s="6">
        <v>178.36605096479596</v>
      </c>
      <c r="N90" s="6">
        <v>452.44202241945163</v>
      </c>
      <c r="O90" s="6">
        <v>486.81602297834723</v>
      </c>
      <c r="P90" s="6">
        <v>507.29942554131634</v>
      </c>
      <c r="Q90" s="6">
        <v>516.2347090882306</v>
      </c>
    </row>
    <row r="92" spans="1:17" x14ac:dyDescent="0.3">
      <c r="A92" s="14" t="s">
        <v>160</v>
      </c>
    </row>
    <row r="93" spans="1:17" x14ac:dyDescent="0.3">
      <c r="A93" t="s">
        <v>104</v>
      </c>
      <c r="B93" t="s">
        <v>0</v>
      </c>
      <c r="C93" t="s">
        <v>103</v>
      </c>
      <c r="D93" t="s">
        <v>38</v>
      </c>
      <c r="E93" t="s">
        <v>161</v>
      </c>
    </row>
    <row r="94" spans="1:17" x14ac:dyDescent="0.3">
      <c r="A94" t="s">
        <v>77</v>
      </c>
      <c r="B94">
        <v>2010</v>
      </c>
      <c r="C94" s="13">
        <f>D94/E94</f>
        <v>9.4096797333220808E-2</v>
      </c>
      <c r="D94">
        <v>223</v>
      </c>
      <c r="E94" s="3">
        <v>2369.9</v>
      </c>
    </row>
    <row r="95" spans="1:17" x14ac:dyDescent="0.3">
      <c r="B95">
        <v>2011</v>
      </c>
      <c r="C95" s="13">
        <f t="shared" ref="C95:C111" si="1">D95/E95</f>
        <v>9.7930296671192851E-2</v>
      </c>
      <c r="D95">
        <v>238</v>
      </c>
      <c r="E95" s="3">
        <v>2430.3000000000002</v>
      </c>
    </row>
    <row r="96" spans="1:17" x14ac:dyDescent="0.3">
      <c r="B96">
        <v>2012</v>
      </c>
      <c r="C96" s="13">
        <f t="shared" si="1"/>
        <v>8.3207108956881756E-2</v>
      </c>
      <c r="D96">
        <v>206</v>
      </c>
      <c r="E96" s="3">
        <v>2475.75</v>
      </c>
    </row>
    <row r="97" spans="1:5" x14ac:dyDescent="0.3">
      <c r="B97">
        <v>2013</v>
      </c>
      <c r="C97" s="13">
        <f t="shared" si="1"/>
        <v>8.1600932582086658E-2</v>
      </c>
      <c r="D97">
        <v>210</v>
      </c>
      <c r="E97" s="3">
        <v>2573.5</v>
      </c>
    </row>
    <row r="98" spans="1:5" x14ac:dyDescent="0.3">
      <c r="B98">
        <v>2014</v>
      </c>
      <c r="C98" s="13">
        <f t="shared" si="1"/>
        <v>6.7116596442820392E-2</v>
      </c>
      <c r="D98">
        <v>180</v>
      </c>
      <c r="E98" s="3">
        <v>2681.9</v>
      </c>
    </row>
    <row r="99" spans="1:5" x14ac:dyDescent="0.3">
      <c r="B99">
        <v>2015</v>
      </c>
      <c r="C99" s="13">
        <f t="shared" si="1"/>
        <v>5.6876755181116921E-2</v>
      </c>
      <c r="D99">
        <v>160</v>
      </c>
      <c r="E99" s="3">
        <v>2813.1</v>
      </c>
    </row>
    <row r="100" spans="1:5" x14ac:dyDescent="0.3">
      <c r="A100" t="s">
        <v>78</v>
      </c>
      <c r="B100">
        <v>2010</v>
      </c>
      <c r="C100" s="13">
        <f t="shared" si="1"/>
        <v>0.11692252766868974</v>
      </c>
      <c r="D100">
        <v>131</v>
      </c>
      <c r="E100" s="3">
        <v>1120.4000000000001</v>
      </c>
    </row>
    <row r="101" spans="1:5" x14ac:dyDescent="0.3">
      <c r="B101">
        <v>2011</v>
      </c>
      <c r="C101" s="13">
        <f t="shared" si="1"/>
        <v>0.14123290104814354</v>
      </c>
      <c r="D101">
        <v>159</v>
      </c>
      <c r="E101" s="3">
        <v>1125.8</v>
      </c>
    </row>
    <row r="102" spans="1:5" x14ac:dyDescent="0.3">
      <c r="B102">
        <v>2012</v>
      </c>
      <c r="C102" s="13">
        <f t="shared" si="1"/>
        <v>0.10953094468249169</v>
      </c>
      <c r="D102">
        <v>125</v>
      </c>
      <c r="E102" s="3">
        <v>1141.23</v>
      </c>
    </row>
    <row r="103" spans="1:5" x14ac:dyDescent="0.3">
      <c r="B103">
        <v>2013</v>
      </c>
      <c r="C103" s="13">
        <f t="shared" si="1"/>
        <v>9.8644707496997774E-2</v>
      </c>
      <c r="D103">
        <v>115</v>
      </c>
      <c r="E103" s="3">
        <v>1165.8</v>
      </c>
    </row>
    <row r="104" spans="1:5" x14ac:dyDescent="0.3">
      <c r="B104">
        <v>2014</v>
      </c>
      <c r="C104" s="13">
        <f t="shared" si="1"/>
        <v>0.11811992453449267</v>
      </c>
      <c r="D104">
        <v>144</v>
      </c>
      <c r="E104" s="3">
        <v>1219.0999999999999</v>
      </c>
    </row>
    <row r="105" spans="1:5" x14ac:dyDescent="0.3">
      <c r="B105">
        <v>2015</v>
      </c>
      <c r="C105" s="13">
        <f t="shared" si="1"/>
        <v>0.10075373019535455</v>
      </c>
      <c r="D105">
        <v>131</v>
      </c>
      <c r="E105" s="3">
        <v>1300.2</v>
      </c>
    </row>
    <row r="106" spans="1:5" x14ac:dyDescent="0.3">
      <c r="A106" t="s">
        <v>79</v>
      </c>
      <c r="B106">
        <v>2010</v>
      </c>
      <c r="C106" s="13">
        <f t="shared" si="1"/>
        <v>0.14575411913814953</v>
      </c>
      <c r="D106">
        <v>184</v>
      </c>
      <c r="E106" s="3">
        <v>1262.4000000000001</v>
      </c>
    </row>
    <row r="107" spans="1:5" x14ac:dyDescent="0.3">
      <c r="B107">
        <v>2011</v>
      </c>
      <c r="C107" s="13">
        <f t="shared" si="1"/>
        <v>0.17484813659497619</v>
      </c>
      <c r="D107">
        <v>213</v>
      </c>
      <c r="E107" s="3">
        <v>1218.2</v>
      </c>
    </row>
    <row r="108" spans="1:5" x14ac:dyDescent="0.3">
      <c r="B108">
        <v>2012</v>
      </c>
      <c r="C108" s="13">
        <f t="shared" si="1"/>
        <v>0.18224555342040996</v>
      </c>
      <c r="D108">
        <v>215</v>
      </c>
      <c r="E108" s="3">
        <v>1179.7270000000001</v>
      </c>
    </row>
    <row r="109" spans="1:5" x14ac:dyDescent="0.3">
      <c r="B109">
        <v>2013</v>
      </c>
      <c r="C109" s="13">
        <f t="shared" si="1"/>
        <v>0.19234131841230986</v>
      </c>
      <c r="D109">
        <v>220</v>
      </c>
      <c r="E109" s="3">
        <v>1143.8</v>
      </c>
    </row>
    <row r="110" spans="1:5" ht="17.25" thickBot="1" x14ac:dyDescent="0.35">
      <c r="B110">
        <v>2014</v>
      </c>
      <c r="C110" s="13">
        <f t="shared" si="1"/>
        <v>0.18839487565938207</v>
      </c>
      <c r="D110">
        <v>225</v>
      </c>
      <c r="E110" s="15">
        <v>1194.3</v>
      </c>
    </row>
    <row r="111" spans="1:5" x14ac:dyDescent="0.3">
      <c r="B111">
        <v>2015</v>
      </c>
      <c r="C111" s="13">
        <f t="shared" si="1"/>
        <v>0.14732673267326732</v>
      </c>
      <c r="D111">
        <v>186</v>
      </c>
      <c r="E111" s="3">
        <v>1262.5</v>
      </c>
    </row>
    <row r="113" spans="1:6" x14ac:dyDescent="0.3">
      <c r="A113" s="14" t="s">
        <v>160</v>
      </c>
    </row>
    <row r="114" spans="1:6" x14ac:dyDescent="0.3">
      <c r="A114" s="7" t="s">
        <v>184</v>
      </c>
      <c r="B114" s="7" t="s">
        <v>0</v>
      </c>
      <c r="C114" s="7" t="s">
        <v>28</v>
      </c>
      <c r="D114" s="7" t="s">
        <v>29</v>
      </c>
      <c r="E114" s="7" t="s">
        <v>30</v>
      </c>
      <c r="F114" s="7" t="s">
        <v>31</v>
      </c>
    </row>
    <row r="115" spans="1:6" x14ac:dyDescent="0.3">
      <c r="A115" s="21" t="s">
        <v>77</v>
      </c>
      <c r="B115" s="22">
        <v>2010</v>
      </c>
      <c r="C115" s="32">
        <v>131</v>
      </c>
      <c r="D115" s="32">
        <v>12</v>
      </c>
      <c r="E115" s="32">
        <v>67</v>
      </c>
      <c r="F115" s="33">
        <v>13</v>
      </c>
    </row>
    <row r="116" spans="1:6" x14ac:dyDescent="0.3">
      <c r="A116" s="23"/>
      <c r="B116" s="24">
        <v>2011</v>
      </c>
      <c r="C116" s="34">
        <v>130</v>
      </c>
      <c r="D116" s="34">
        <v>14</v>
      </c>
      <c r="E116" s="34">
        <v>77</v>
      </c>
      <c r="F116" s="35">
        <v>17</v>
      </c>
    </row>
    <row r="117" spans="1:6" x14ac:dyDescent="0.3">
      <c r="A117" s="21"/>
      <c r="B117" s="22">
        <v>2012</v>
      </c>
      <c r="C117" s="32">
        <v>105</v>
      </c>
      <c r="D117" s="32">
        <v>15</v>
      </c>
      <c r="E117" s="32">
        <v>65</v>
      </c>
      <c r="F117" s="33">
        <v>21</v>
      </c>
    </row>
    <row r="118" spans="1:6" x14ac:dyDescent="0.3">
      <c r="A118" s="23"/>
      <c r="B118" s="24">
        <v>2013</v>
      </c>
      <c r="C118" s="34">
        <v>105</v>
      </c>
      <c r="D118" s="34">
        <v>12</v>
      </c>
      <c r="E118" s="34">
        <v>76</v>
      </c>
      <c r="F118" s="35">
        <v>17</v>
      </c>
    </row>
    <row r="119" spans="1:6" x14ac:dyDescent="0.3">
      <c r="A119" s="21"/>
      <c r="B119" s="22">
        <v>2014</v>
      </c>
      <c r="C119" s="32">
        <v>96</v>
      </c>
      <c r="D119" s="32">
        <v>13</v>
      </c>
      <c r="E119" s="32">
        <v>57</v>
      </c>
      <c r="F119" s="33">
        <v>14</v>
      </c>
    </row>
    <row r="120" spans="1:6" x14ac:dyDescent="0.3">
      <c r="A120" s="23"/>
      <c r="B120" s="24">
        <v>2015</v>
      </c>
      <c r="C120" s="34">
        <v>83</v>
      </c>
      <c r="D120" s="34">
        <v>15</v>
      </c>
      <c r="E120" s="34">
        <v>47</v>
      </c>
      <c r="F120" s="35">
        <v>15</v>
      </c>
    </row>
    <row r="121" spans="1:6" x14ac:dyDescent="0.3">
      <c r="A121" s="21" t="s">
        <v>78</v>
      </c>
      <c r="B121" s="22">
        <v>2010</v>
      </c>
      <c r="C121" s="32">
        <v>67</v>
      </c>
      <c r="D121" s="32">
        <v>8</v>
      </c>
      <c r="E121" s="32">
        <v>52</v>
      </c>
      <c r="F121" s="33">
        <v>4</v>
      </c>
    </row>
    <row r="122" spans="1:6" x14ac:dyDescent="0.3">
      <c r="A122" s="23"/>
      <c r="B122" s="24">
        <v>2011</v>
      </c>
      <c r="C122" s="34">
        <v>76</v>
      </c>
      <c r="D122" s="34">
        <v>10</v>
      </c>
      <c r="E122" s="34">
        <v>63</v>
      </c>
      <c r="F122" s="35">
        <v>10</v>
      </c>
    </row>
    <row r="123" spans="1:6" x14ac:dyDescent="0.3">
      <c r="A123" s="21"/>
      <c r="B123" s="22">
        <v>2012</v>
      </c>
      <c r="C123" s="32">
        <v>48</v>
      </c>
      <c r="D123" s="32">
        <v>19</v>
      </c>
      <c r="E123" s="32">
        <v>47</v>
      </c>
      <c r="F123" s="33">
        <v>11</v>
      </c>
    </row>
    <row r="124" spans="1:6" x14ac:dyDescent="0.3">
      <c r="A124" s="23"/>
      <c r="B124" s="24">
        <v>2013</v>
      </c>
      <c r="C124" s="34">
        <v>50</v>
      </c>
      <c r="D124" s="34">
        <v>13</v>
      </c>
      <c r="E124" s="34">
        <v>48</v>
      </c>
      <c r="F124" s="35">
        <v>4</v>
      </c>
    </row>
    <row r="125" spans="1:6" x14ac:dyDescent="0.3">
      <c r="A125" s="21"/>
      <c r="B125" s="22">
        <v>2014</v>
      </c>
      <c r="C125" s="32">
        <v>58</v>
      </c>
      <c r="D125" s="32">
        <v>11</v>
      </c>
      <c r="E125" s="32">
        <v>63</v>
      </c>
      <c r="F125" s="33">
        <v>12</v>
      </c>
    </row>
    <row r="126" spans="1:6" x14ac:dyDescent="0.3">
      <c r="A126" s="23"/>
      <c r="B126" s="24">
        <v>2015</v>
      </c>
      <c r="C126" s="34">
        <v>56</v>
      </c>
      <c r="D126" s="34">
        <v>5</v>
      </c>
      <c r="E126" s="34">
        <v>63</v>
      </c>
      <c r="F126" s="35">
        <v>7</v>
      </c>
    </row>
    <row r="127" spans="1:6" x14ac:dyDescent="0.3">
      <c r="A127" s="21" t="s">
        <v>79</v>
      </c>
      <c r="B127" s="22">
        <v>2010</v>
      </c>
      <c r="C127" s="32">
        <v>54</v>
      </c>
      <c r="D127" s="32">
        <v>21</v>
      </c>
      <c r="E127" s="32">
        <v>100</v>
      </c>
      <c r="F127" s="33">
        <v>9</v>
      </c>
    </row>
    <row r="128" spans="1:6" x14ac:dyDescent="0.3">
      <c r="A128" s="23"/>
      <c r="B128" s="24">
        <v>2011</v>
      </c>
      <c r="C128" s="34">
        <v>57</v>
      </c>
      <c r="D128" s="34">
        <v>14</v>
      </c>
      <c r="E128" s="34">
        <v>136</v>
      </c>
      <c r="F128" s="35">
        <v>6</v>
      </c>
    </row>
    <row r="129" spans="1:6" x14ac:dyDescent="0.3">
      <c r="A129" s="21"/>
      <c r="B129" s="22">
        <v>2012</v>
      </c>
      <c r="C129" s="32">
        <v>54</v>
      </c>
      <c r="D129" s="32">
        <v>25</v>
      </c>
      <c r="E129" s="32">
        <v>119</v>
      </c>
      <c r="F129" s="33">
        <v>17</v>
      </c>
    </row>
    <row r="130" spans="1:6" x14ac:dyDescent="0.3">
      <c r="A130" s="23"/>
      <c r="B130" s="24">
        <v>2013</v>
      </c>
      <c r="C130" s="34">
        <v>69</v>
      </c>
      <c r="D130" s="34">
        <v>18</v>
      </c>
      <c r="E130" s="34">
        <v>129</v>
      </c>
      <c r="F130" s="35">
        <v>9</v>
      </c>
    </row>
    <row r="131" spans="1:6" x14ac:dyDescent="0.3">
      <c r="A131" s="36"/>
      <c r="B131" s="37">
        <v>2014</v>
      </c>
      <c r="C131" s="38">
        <v>69</v>
      </c>
      <c r="D131" s="38">
        <v>18</v>
      </c>
      <c r="E131" s="38">
        <v>129</v>
      </c>
      <c r="F131" s="39">
        <v>9</v>
      </c>
    </row>
    <row r="133" spans="1:6" ht="18" customHeight="1" x14ac:dyDescent="0.3">
      <c r="A133" s="14" t="s">
        <v>160</v>
      </c>
    </row>
    <row r="134" spans="1:6" ht="18" customHeight="1" x14ac:dyDescent="0.3">
      <c r="A134" s="7" t="s">
        <v>184</v>
      </c>
      <c r="B134" s="7" t="s">
        <v>0</v>
      </c>
      <c r="C134" s="7" t="s">
        <v>81</v>
      </c>
      <c r="D134" s="7" t="s">
        <v>32</v>
      </c>
      <c r="E134" s="7" t="s">
        <v>33</v>
      </c>
      <c r="F134" s="7" t="s">
        <v>34</v>
      </c>
    </row>
    <row r="135" spans="1:6" ht="18" customHeight="1" x14ac:dyDescent="0.3">
      <c r="A135" t="s">
        <v>77</v>
      </c>
      <c r="B135">
        <v>2010</v>
      </c>
      <c r="C135">
        <v>64</v>
      </c>
      <c r="D135">
        <v>41</v>
      </c>
      <c r="E135">
        <v>61</v>
      </c>
      <c r="F135">
        <v>57</v>
      </c>
    </row>
    <row r="136" spans="1:6" ht="18" customHeight="1" x14ac:dyDescent="0.3">
      <c r="B136">
        <v>2011</v>
      </c>
      <c r="C136">
        <v>71</v>
      </c>
      <c r="D136">
        <v>45</v>
      </c>
      <c r="E136">
        <v>68</v>
      </c>
      <c r="F136">
        <v>54</v>
      </c>
    </row>
    <row r="137" spans="1:6" ht="18" customHeight="1" x14ac:dyDescent="0.3">
      <c r="B137">
        <v>2012</v>
      </c>
      <c r="C137">
        <v>55</v>
      </c>
      <c r="D137">
        <v>42</v>
      </c>
      <c r="E137">
        <v>55</v>
      </c>
      <c r="F137">
        <v>54</v>
      </c>
    </row>
    <row r="138" spans="1:6" ht="18" customHeight="1" x14ac:dyDescent="0.3">
      <c r="B138">
        <v>2013</v>
      </c>
      <c r="C138">
        <v>47</v>
      </c>
      <c r="D138">
        <v>39</v>
      </c>
      <c r="E138">
        <v>73</v>
      </c>
      <c r="F138">
        <v>51</v>
      </c>
    </row>
    <row r="139" spans="1:6" ht="18" customHeight="1" x14ac:dyDescent="0.3">
      <c r="B139">
        <v>2014</v>
      </c>
      <c r="C139">
        <v>39</v>
      </c>
      <c r="D139">
        <v>40</v>
      </c>
      <c r="E139">
        <v>53</v>
      </c>
      <c r="F139">
        <v>48</v>
      </c>
    </row>
    <row r="140" spans="1:6" ht="18" customHeight="1" x14ac:dyDescent="0.3">
      <c r="B140">
        <v>2015</v>
      </c>
      <c r="C140">
        <v>45</v>
      </c>
      <c r="D140">
        <v>38</v>
      </c>
      <c r="E140">
        <v>46</v>
      </c>
      <c r="F140">
        <v>31</v>
      </c>
    </row>
    <row r="141" spans="1:6" ht="18" customHeight="1" x14ac:dyDescent="0.3">
      <c r="A141" t="s">
        <v>78</v>
      </c>
      <c r="B141">
        <v>2010</v>
      </c>
      <c r="C141">
        <v>38</v>
      </c>
      <c r="D141">
        <v>20</v>
      </c>
      <c r="E141">
        <v>40</v>
      </c>
      <c r="F141">
        <v>33</v>
      </c>
    </row>
    <row r="142" spans="1:6" ht="18" customHeight="1" x14ac:dyDescent="0.3">
      <c r="B142">
        <v>2011</v>
      </c>
      <c r="C142">
        <v>33</v>
      </c>
      <c r="D142">
        <v>25</v>
      </c>
      <c r="E142">
        <v>63</v>
      </c>
      <c r="F142">
        <v>38</v>
      </c>
    </row>
    <row r="143" spans="1:6" ht="18" customHeight="1" x14ac:dyDescent="0.3">
      <c r="B143">
        <v>2012</v>
      </c>
      <c r="C143">
        <v>30</v>
      </c>
      <c r="D143">
        <v>37</v>
      </c>
      <c r="E143">
        <v>32</v>
      </c>
      <c r="F143">
        <v>26</v>
      </c>
    </row>
    <row r="144" spans="1:6" ht="18" customHeight="1" x14ac:dyDescent="0.3">
      <c r="B144">
        <v>2013</v>
      </c>
      <c r="C144">
        <v>37</v>
      </c>
      <c r="D144">
        <v>15</v>
      </c>
      <c r="E144">
        <v>33</v>
      </c>
      <c r="F144">
        <v>30</v>
      </c>
    </row>
    <row r="145" spans="1:6" ht="18" customHeight="1" x14ac:dyDescent="0.3">
      <c r="B145">
        <v>2014</v>
      </c>
      <c r="C145">
        <v>33</v>
      </c>
      <c r="D145">
        <v>27</v>
      </c>
      <c r="E145">
        <v>52</v>
      </c>
      <c r="F145">
        <v>32</v>
      </c>
    </row>
    <row r="146" spans="1:6" ht="18" customHeight="1" x14ac:dyDescent="0.3">
      <c r="B146">
        <v>2015</v>
      </c>
      <c r="C146">
        <v>28</v>
      </c>
      <c r="D146">
        <v>36</v>
      </c>
      <c r="E146">
        <v>46</v>
      </c>
      <c r="F146">
        <v>21</v>
      </c>
    </row>
    <row r="147" spans="1:6" ht="18" customHeight="1" x14ac:dyDescent="0.3">
      <c r="A147" t="s">
        <v>79</v>
      </c>
      <c r="B147">
        <v>2010</v>
      </c>
      <c r="C147">
        <v>25</v>
      </c>
      <c r="D147">
        <v>38</v>
      </c>
      <c r="E147">
        <v>83</v>
      </c>
      <c r="F147">
        <v>38</v>
      </c>
    </row>
    <row r="148" spans="1:6" ht="18" customHeight="1" x14ac:dyDescent="0.3">
      <c r="B148">
        <v>2011</v>
      </c>
      <c r="C148">
        <v>28</v>
      </c>
      <c r="D148">
        <v>42</v>
      </c>
      <c r="E148">
        <v>89</v>
      </c>
      <c r="F148">
        <v>54</v>
      </c>
    </row>
    <row r="149" spans="1:6" ht="18" customHeight="1" x14ac:dyDescent="0.3">
      <c r="B149">
        <v>2012</v>
      </c>
      <c r="C149">
        <v>32</v>
      </c>
      <c r="D149">
        <v>38</v>
      </c>
      <c r="E149">
        <v>91</v>
      </c>
      <c r="F149">
        <v>54</v>
      </c>
    </row>
    <row r="150" spans="1:6" ht="18" customHeight="1" x14ac:dyDescent="0.3">
      <c r="B150">
        <v>2013</v>
      </c>
      <c r="C150">
        <v>48</v>
      </c>
      <c r="D150">
        <v>44</v>
      </c>
      <c r="E150">
        <v>80</v>
      </c>
      <c r="F150">
        <v>48</v>
      </c>
    </row>
    <row r="151" spans="1:6" ht="18" customHeight="1" x14ac:dyDescent="0.3">
      <c r="B151">
        <v>2014</v>
      </c>
      <c r="C151">
        <v>43</v>
      </c>
      <c r="D151">
        <v>47</v>
      </c>
      <c r="E151">
        <v>77</v>
      </c>
      <c r="F151">
        <v>58</v>
      </c>
    </row>
    <row r="152" spans="1:6" ht="18" customHeight="1" x14ac:dyDescent="0.3">
      <c r="B152">
        <v>2015</v>
      </c>
      <c r="C152">
        <v>38</v>
      </c>
      <c r="D152">
        <v>41</v>
      </c>
      <c r="E152">
        <v>75</v>
      </c>
      <c r="F152">
        <v>32</v>
      </c>
    </row>
    <row r="153" spans="1:6" ht="18" customHeight="1" x14ac:dyDescent="0.3"/>
    <row r="154" spans="1:6" ht="18" customHeight="1" x14ac:dyDescent="0.3">
      <c r="A154" s="14" t="s">
        <v>162</v>
      </c>
    </row>
    <row r="155" spans="1:6" ht="18" customHeight="1" x14ac:dyDescent="0.3">
      <c r="A155" s="7" t="s">
        <v>82</v>
      </c>
      <c r="B155" s="7" t="s">
        <v>97</v>
      </c>
      <c r="C155" s="7" t="s">
        <v>112</v>
      </c>
      <c r="D155" s="7" t="s">
        <v>102</v>
      </c>
      <c r="E155" s="7" t="s">
        <v>114</v>
      </c>
      <c r="F155" s="7" t="s">
        <v>98</v>
      </c>
    </row>
    <row r="156" spans="1:6" ht="18" customHeight="1" x14ac:dyDescent="0.3">
      <c r="A156" t="s">
        <v>3</v>
      </c>
      <c r="B156">
        <v>119</v>
      </c>
      <c r="C156">
        <v>572251</v>
      </c>
      <c r="D156">
        <v>1492.3</v>
      </c>
      <c r="E156">
        <f>Table5[[#This Row],[Riigimaanteede õnnetused]]/Table5[[#This Row],[Rahvastik]]*10000</f>
        <v>2.0795070694502935</v>
      </c>
      <c r="F156" s="13">
        <f t="shared" ref="F156:F170" si="2">B156/D156</f>
        <v>7.9742679085974669E-2</v>
      </c>
    </row>
    <row r="157" spans="1:6" ht="18" customHeight="1" x14ac:dyDescent="0.3">
      <c r="A157" t="s">
        <v>4</v>
      </c>
      <c r="B157">
        <v>6</v>
      </c>
      <c r="C157">
        <v>8282</v>
      </c>
      <c r="D157">
        <v>46.4</v>
      </c>
      <c r="E157">
        <f>Table5[[#This Row],[Riigimaanteede õnnetused]]/Table5[[#This Row],[Rahvastik]]*10000</f>
        <v>7.2446269017145619</v>
      </c>
      <c r="F157" s="13">
        <f t="shared" si="2"/>
        <v>0.12931034482758622</v>
      </c>
    </row>
    <row r="158" spans="1:6" ht="18" customHeight="1" x14ac:dyDescent="0.3">
      <c r="A158" t="s">
        <v>5</v>
      </c>
      <c r="B158">
        <v>28</v>
      </c>
      <c r="C158">
        <v>149934</v>
      </c>
      <c r="D158">
        <v>407.8</v>
      </c>
      <c r="E158">
        <f>Table5[[#This Row],[Riigimaanteede õnnetused]]/Table5[[#This Row],[Rahvastik]]*10000</f>
        <v>1.8674883615457467</v>
      </c>
      <c r="F158" s="13">
        <f t="shared" si="2"/>
        <v>6.8661108386463957E-2</v>
      </c>
    </row>
    <row r="159" spans="1:6" ht="18" customHeight="1" x14ac:dyDescent="0.3">
      <c r="A159" t="s">
        <v>6</v>
      </c>
      <c r="B159">
        <v>28</v>
      </c>
      <c r="C159">
        <v>31018</v>
      </c>
      <c r="D159">
        <v>278.89999999999998</v>
      </c>
      <c r="E159">
        <f>Table5[[#This Row],[Riigimaanteede õnnetused]]/Table5[[#This Row],[Rahvastik]]*10000</f>
        <v>9.0270165710232764</v>
      </c>
      <c r="F159" s="13">
        <f t="shared" si="2"/>
        <v>0.10039440659734673</v>
      </c>
    </row>
    <row r="160" spans="1:6" ht="18" customHeight="1" x14ac:dyDescent="0.3">
      <c r="A160" t="s">
        <v>7</v>
      </c>
      <c r="B160">
        <v>16</v>
      </c>
      <c r="C160">
        <v>30178</v>
      </c>
      <c r="D160">
        <v>336.8</v>
      </c>
      <c r="E160">
        <f>Table5[[#This Row],[Riigimaanteede õnnetused]]/Table5[[#This Row],[Rahvastik]]*10000</f>
        <v>5.3018755384717338</v>
      </c>
      <c r="F160" s="13">
        <f t="shared" si="2"/>
        <v>4.7505938242280284E-2</v>
      </c>
    </row>
    <row r="161" spans="1:8" ht="18" customHeight="1" x14ac:dyDescent="0.3">
      <c r="A161" t="s">
        <v>8</v>
      </c>
      <c r="B161">
        <v>10</v>
      </c>
      <c r="C161">
        <v>24132</v>
      </c>
      <c r="D161">
        <v>165.7</v>
      </c>
      <c r="E161">
        <f>Table5[[#This Row],[Riigimaanteede õnnetused]]/Table5[[#This Row],[Rahvastik]]*10000</f>
        <v>4.1438753522294052</v>
      </c>
      <c r="F161" s="13">
        <f t="shared" si="2"/>
        <v>6.0350030175015092E-2</v>
      </c>
    </row>
    <row r="162" spans="1:8" ht="18" customHeight="1" x14ac:dyDescent="0.3">
      <c r="A162" t="s">
        <v>9</v>
      </c>
      <c r="B162">
        <v>39</v>
      </c>
      <c r="C162">
        <v>59591</v>
      </c>
      <c r="D162">
        <v>394.4</v>
      </c>
      <c r="E162">
        <f>Table5[[#This Row],[Riigimaanteede õnnetused]]/Table5[[#This Row],[Rahvastik]]*10000</f>
        <v>6.5446124414760618</v>
      </c>
      <c r="F162" s="13">
        <f t="shared" si="2"/>
        <v>9.8884381338742403E-2</v>
      </c>
    </row>
    <row r="163" spans="1:8" ht="18" customHeight="1" x14ac:dyDescent="0.3">
      <c r="A163" t="s">
        <v>10</v>
      </c>
      <c r="B163">
        <v>19</v>
      </c>
      <c r="C163">
        <v>27192</v>
      </c>
      <c r="D163">
        <v>185.3</v>
      </c>
      <c r="E163">
        <f>Table5[[#This Row],[Riigimaanteede õnnetused]]/Table5[[#This Row],[Rahvastik]]*10000</f>
        <v>6.9873492203589294</v>
      </c>
      <c r="F163" s="13">
        <f t="shared" si="2"/>
        <v>0.1025364274150027</v>
      </c>
    </row>
    <row r="164" spans="1:8" ht="18" customHeight="1" x14ac:dyDescent="0.3">
      <c r="A164" t="s">
        <v>11</v>
      </c>
      <c r="B164">
        <v>43</v>
      </c>
      <c r="C164">
        <v>82719</v>
      </c>
      <c r="D164">
        <v>474.1</v>
      </c>
      <c r="E164">
        <f>Table5[[#This Row],[Riigimaanteede õnnetused]]/Table5[[#This Row],[Rahvastik]]*10000</f>
        <v>5.1983220300051984</v>
      </c>
      <c r="F164" s="13">
        <f t="shared" si="2"/>
        <v>9.0698164944104612E-2</v>
      </c>
    </row>
    <row r="165" spans="1:8" ht="18" customHeight="1" x14ac:dyDescent="0.3">
      <c r="A165" t="s">
        <v>12</v>
      </c>
      <c r="B165">
        <v>40</v>
      </c>
      <c r="C165">
        <v>35058</v>
      </c>
      <c r="D165">
        <v>320.3</v>
      </c>
      <c r="E165">
        <f>Table5[[#This Row],[Riigimaanteede õnnetused]]/Table5[[#This Row],[Rahvastik]]*10000</f>
        <v>11.409663985395632</v>
      </c>
      <c r="F165" s="13">
        <f t="shared" si="2"/>
        <v>0.12488292226038089</v>
      </c>
    </row>
    <row r="166" spans="1:8" ht="18" customHeight="1" x14ac:dyDescent="0.3">
      <c r="A166" t="s">
        <v>13</v>
      </c>
      <c r="B166">
        <v>24</v>
      </c>
      <c r="C166">
        <v>30987</v>
      </c>
      <c r="D166">
        <v>175</v>
      </c>
      <c r="E166">
        <f>Table5[[#This Row],[Riigimaanteede õnnetused]]/Table5[[#This Row],[Rahvastik]]*10000</f>
        <v>7.745183464033305</v>
      </c>
      <c r="F166" s="13">
        <f t="shared" si="2"/>
        <v>0.13714285714285715</v>
      </c>
    </row>
    <row r="167" spans="1:8" ht="18" customHeight="1" x14ac:dyDescent="0.3">
      <c r="A167" t="s">
        <v>14</v>
      </c>
      <c r="B167">
        <v>38</v>
      </c>
      <c r="C167">
        <v>154410</v>
      </c>
      <c r="D167">
        <v>533.1</v>
      </c>
      <c r="E167">
        <f>Table5[[#This Row],[Riigimaanteede õnnetused]]/Table5[[#This Row],[Rahvastik]]*10000</f>
        <v>2.460980506443883</v>
      </c>
      <c r="F167" s="13">
        <f t="shared" si="2"/>
        <v>7.1281185518664414E-2</v>
      </c>
      <c r="H167" s="49"/>
    </row>
    <row r="168" spans="1:8" ht="18" customHeight="1" x14ac:dyDescent="0.3">
      <c r="A168" t="s">
        <v>15</v>
      </c>
      <c r="B168">
        <v>17</v>
      </c>
      <c r="C168">
        <v>30130</v>
      </c>
      <c r="D168">
        <v>156.6</v>
      </c>
      <c r="E168">
        <f>Table5[[#This Row],[Riigimaanteede õnnetused]]/Table5[[#This Row],[Rahvastik]]*10000</f>
        <v>5.6422170594092265</v>
      </c>
      <c r="F168" s="13">
        <f t="shared" si="2"/>
        <v>0.10855683269476374</v>
      </c>
    </row>
    <row r="169" spans="1:8" ht="18" customHeight="1" x14ac:dyDescent="0.3">
      <c r="A169" t="s">
        <v>16</v>
      </c>
      <c r="B169">
        <v>21</v>
      </c>
      <c r="C169">
        <v>47172</v>
      </c>
      <c r="D169">
        <v>248.7</v>
      </c>
      <c r="E169">
        <f>Table5[[#This Row],[Riigimaanteede õnnetused]]/Table5[[#This Row],[Rahvastik]]*10000</f>
        <v>4.4517934367845333</v>
      </c>
      <c r="F169" s="13">
        <f t="shared" si="2"/>
        <v>8.4439083232810616E-2</v>
      </c>
    </row>
    <row r="170" spans="1:8" ht="18" customHeight="1" x14ac:dyDescent="0.3">
      <c r="A170" t="s">
        <v>17</v>
      </c>
      <c r="B170">
        <v>22</v>
      </c>
      <c r="C170">
        <v>33067</v>
      </c>
      <c r="D170">
        <v>160.5</v>
      </c>
      <c r="E170">
        <f>Table5[[#This Row],[Riigimaanteede õnnetused]]/Table5[[#This Row],[Rahvastik]]*10000</f>
        <v>6.6531587383191697</v>
      </c>
      <c r="F170" s="13">
        <f t="shared" si="2"/>
        <v>0.13707165109034267</v>
      </c>
    </row>
    <row r="171" spans="1:8" ht="18" customHeight="1" x14ac:dyDescent="0.3">
      <c r="F171" s="13"/>
    </row>
    <row r="172" spans="1:8" ht="18" customHeight="1" x14ac:dyDescent="0.3">
      <c r="A172" s="14" t="s">
        <v>227</v>
      </c>
      <c r="F172" s="13"/>
    </row>
    <row r="173" spans="1:8" ht="18" customHeight="1" x14ac:dyDescent="0.3">
      <c r="A173" s="16" t="s">
        <v>228</v>
      </c>
      <c r="B173" s="16" t="s">
        <v>50</v>
      </c>
      <c r="C173" s="16" t="s">
        <v>51</v>
      </c>
      <c r="D173" s="16" t="s">
        <v>52</v>
      </c>
      <c r="E173" s="16" t="s">
        <v>53</v>
      </c>
      <c r="F173" s="16" t="s">
        <v>54</v>
      </c>
      <c r="G173" s="16" t="s">
        <v>113</v>
      </c>
      <c r="H173" s="16" t="s">
        <v>223</v>
      </c>
    </row>
    <row r="174" spans="1:8" ht="18" customHeight="1" x14ac:dyDescent="0.3">
      <c r="A174" t="s">
        <v>77</v>
      </c>
    </row>
    <row r="175" spans="1:8" ht="18" customHeight="1" x14ac:dyDescent="0.3">
      <c r="A175" s="52" t="s">
        <v>224</v>
      </c>
      <c r="B175">
        <v>21.8</v>
      </c>
      <c r="C175">
        <v>8.1</v>
      </c>
      <c r="D175">
        <v>9.1999999999999993</v>
      </c>
      <c r="E175">
        <v>19.7</v>
      </c>
      <c r="F175">
        <v>9.9</v>
      </c>
      <c r="G175">
        <v>20.3</v>
      </c>
      <c r="H175">
        <v>308.5</v>
      </c>
    </row>
    <row r="176" spans="1:8" ht="18" customHeight="1" x14ac:dyDescent="0.3">
      <c r="A176" s="52" t="s">
        <v>225</v>
      </c>
      <c r="B176">
        <v>15.7</v>
      </c>
      <c r="C176">
        <v>2</v>
      </c>
      <c r="D176">
        <v>7.7</v>
      </c>
      <c r="E176">
        <v>16.3</v>
      </c>
      <c r="F176">
        <v>6.8</v>
      </c>
      <c r="G176">
        <v>7.1</v>
      </c>
      <c r="H176">
        <v>111.2</v>
      </c>
    </row>
    <row r="177" spans="1:10" ht="18" customHeight="1" x14ac:dyDescent="0.3">
      <c r="A177" t="s">
        <v>78</v>
      </c>
    </row>
    <row r="178" spans="1:10" ht="18" customHeight="1" x14ac:dyDescent="0.3">
      <c r="A178" s="52" t="s">
        <v>224</v>
      </c>
      <c r="B178">
        <v>13</v>
      </c>
      <c r="C178">
        <v>8.8000000000000007</v>
      </c>
      <c r="D178">
        <v>9.5</v>
      </c>
      <c r="E178">
        <v>6.3</v>
      </c>
      <c r="F178">
        <v>10.1</v>
      </c>
      <c r="G178">
        <v>9.1</v>
      </c>
      <c r="H178">
        <v>139.9</v>
      </c>
    </row>
    <row r="179" spans="1:10" ht="18" customHeight="1" x14ac:dyDescent="0.3">
      <c r="A179" s="52" t="s">
        <v>225</v>
      </c>
      <c r="B179">
        <v>0.7</v>
      </c>
      <c r="C179">
        <v>0</v>
      </c>
      <c r="D179">
        <v>2.2000000000000002</v>
      </c>
      <c r="E179">
        <v>0</v>
      </c>
      <c r="F179">
        <v>0</v>
      </c>
      <c r="G179">
        <v>0</v>
      </c>
      <c r="H179">
        <v>3.9</v>
      </c>
    </row>
    <row r="180" spans="1:10" ht="18" customHeight="1" x14ac:dyDescent="0.3">
      <c r="A180" t="s">
        <v>79</v>
      </c>
    </row>
    <row r="181" spans="1:10" ht="18" customHeight="1" x14ac:dyDescent="0.3">
      <c r="A181" s="52" t="s">
        <v>224</v>
      </c>
      <c r="B181">
        <v>18.8</v>
      </c>
      <c r="C181">
        <v>7.7</v>
      </c>
      <c r="D181">
        <v>3.4</v>
      </c>
      <c r="E181">
        <v>13.2</v>
      </c>
      <c r="F181">
        <v>7.5</v>
      </c>
      <c r="G181">
        <v>12.3</v>
      </c>
      <c r="H181">
        <v>181.8</v>
      </c>
    </row>
    <row r="182" spans="1:10" ht="18" customHeight="1" x14ac:dyDescent="0.3">
      <c r="A182" s="52" t="s">
        <v>225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0.3</v>
      </c>
      <c r="H182">
        <v>0.3</v>
      </c>
    </row>
    <row r="183" spans="1:10" ht="18" customHeight="1" x14ac:dyDescent="0.3">
      <c r="A183" t="s">
        <v>226</v>
      </c>
    </row>
    <row r="184" spans="1:10" ht="18" customHeight="1" x14ac:dyDescent="0.3">
      <c r="A184" s="52" t="s">
        <v>224</v>
      </c>
      <c r="B184">
        <v>13.4</v>
      </c>
      <c r="C184">
        <v>2.6</v>
      </c>
      <c r="D184">
        <v>3.1</v>
      </c>
      <c r="E184">
        <v>1</v>
      </c>
      <c r="F184">
        <v>3</v>
      </c>
      <c r="G184">
        <v>2.1</v>
      </c>
      <c r="H184">
        <v>37.200000000000003</v>
      </c>
    </row>
    <row r="185" spans="1:10" ht="18" customHeight="1" x14ac:dyDescent="0.3">
      <c r="A185" s="52" t="s">
        <v>225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</row>
    <row r="186" spans="1:10" ht="18" customHeight="1" x14ac:dyDescent="0.3">
      <c r="A186" t="s">
        <v>2</v>
      </c>
    </row>
    <row r="187" spans="1:10" ht="18" customHeight="1" x14ac:dyDescent="0.3">
      <c r="A187" s="52" t="s">
        <v>224</v>
      </c>
      <c r="B187">
        <f>B175+B178+B181+B184</f>
        <v>67</v>
      </c>
      <c r="C187">
        <f t="shared" ref="C187:H187" si="3">C175+C178+C181+C184</f>
        <v>27.2</v>
      </c>
      <c r="D187">
        <f t="shared" si="3"/>
        <v>25.2</v>
      </c>
      <c r="E187">
        <f t="shared" si="3"/>
        <v>40.200000000000003</v>
      </c>
      <c r="F187">
        <f t="shared" si="3"/>
        <v>30.5</v>
      </c>
      <c r="G187">
        <f t="shared" si="3"/>
        <v>43.800000000000004</v>
      </c>
      <c r="H187">
        <f t="shared" si="3"/>
        <v>667.40000000000009</v>
      </c>
    </row>
    <row r="188" spans="1:10" ht="18" customHeight="1" x14ac:dyDescent="0.3">
      <c r="A188" s="52" t="s">
        <v>225</v>
      </c>
      <c r="B188">
        <f>B176+B179+B182+B185</f>
        <v>16.399999999999999</v>
      </c>
      <c r="C188">
        <f t="shared" ref="C188:G188" si="4">C176+C179+C182+C185</f>
        <v>2</v>
      </c>
      <c r="D188">
        <f t="shared" si="4"/>
        <v>9.9</v>
      </c>
      <c r="E188">
        <f t="shared" si="4"/>
        <v>16.3</v>
      </c>
      <c r="F188">
        <f t="shared" si="4"/>
        <v>6.8</v>
      </c>
      <c r="G188">
        <f t="shared" si="4"/>
        <v>7.3999999999999995</v>
      </c>
      <c r="H188">
        <f>H176+H179+H182+H185</f>
        <v>115.4</v>
      </c>
    </row>
    <row r="189" spans="1:10" ht="18" customHeight="1" x14ac:dyDescent="0.3">
      <c r="I189" s="48"/>
      <c r="J189" s="48"/>
    </row>
    <row r="190" spans="1:10" ht="18" customHeight="1" x14ac:dyDescent="0.3">
      <c r="A190" s="14" t="s">
        <v>246</v>
      </c>
      <c r="I190" s="48"/>
      <c r="J190" s="48"/>
    </row>
    <row r="191" spans="1:10" ht="18" customHeight="1" thickBot="1" x14ac:dyDescent="0.35">
      <c r="A191" s="16" t="s">
        <v>82</v>
      </c>
      <c r="B191" s="16" t="s">
        <v>50</v>
      </c>
      <c r="C191" s="16" t="s">
        <v>51</v>
      </c>
      <c r="D191" s="16" t="s">
        <v>52</v>
      </c>
      <c r="E191" s="16" t="s">
        <v>53</v>
      </c>
      <c r="F191" s="16" t="s">
        <v>54</v>
      </c>
      <c r="G191" s="16" t="s">
        <v>113</v>
      </c>
      <c r="H191" s="16" t="s">
        <v>2</v>
      </c>
      <c r="I191" s="48"/>
      <c r="J191" s="48"/>
    </row>
    <row r="192" spans="1:10" ht="18" customHeight="1" thickBot="1" x14ac:dyDescent="0.35">
      <c r="A192" s="45" t="s">
        <v>229</v>
      </c>
      <c r="B192" s="46">
        <v>6</v>
      </c>
      <c r="C192" s="46">
        <v>5</v>
      </c>
      <c r="D192" s="46">
        <v>17</v>
      </c>
      <c r="E192" s="46">
        <v>14</v>
      </c>
      <c r="F192" s="53">
        <v>15</v>
      </c>
      <c r="G192" s="46">
        <v>18</v>
      </c>
      <c r="H192" s="47">
        <v>75</v>
      </c>
      <c r="I192" s="48"/>
      <c r="J192" s="48"/>
    </row>
    <row r="193" spans="1:10" ht="18" customHeight="1" thickBot="1" x14ac:dyDescent="0.35">
      <c r="A193" s="57" t="s">
        <v>230</v>
      </c>
      <c r="B193" s="44">
        <v>0</v>
      </c>
      <c r="C193" s="44">
        <v>1</v>
      </c>
      <c r="D193" s="44">
        <v>2</v>
      </c>
      <c r="E193" s="44">
        <v>2</v>
      </c>
      <c r="F193" s="44">
        <v>3</v>
      </c>
      <c r="G193" s="44">
        <v>1</v>
      </c>
      <c r="H193" s="51">
        <v>9</v>
      </c>
      <c r="I193" s="48"/>
      <c r="J193" s="48"/>
    </row>
    <row r="194" spans="1:10" ht="18" customHeight="1" thickBot="1" x14ac:dyDescent="0.35">
      <c r="A194" s="45" t="s">
        <v>231</v>
      </c>
      <c r="B194" s="46">
        <v>1</v>
      </c>
      <c r="C194" s="46">
        <v>5</v>
      </c>
      <c r="D194" s="46">
        <v>3</v>
      </c>
      <c r="E194" s="46">
        <v>10</v>
      </c>
      <c r="F194" s="46">
        <v>6</v>
      </c>
      <c r="G194" s="46">
        <v>3</v>
      </c>
      <c r="H194" s="47">
        <v>28</v>
      </c>
      <c r="I194" s="48"/>
      <c r="J194" s="48"/>
    </row>
    <row r="195" spans="1:10" ht="18" customHeight="1" thickBot="1" x14ac:dyDescent="0.35">
      <c r="A195" s="57" t="s">
        <v>232</v>
      </c>
      <c r="B195" s="44">
        <v>2</v>
      </c>
      <c r="C195" s="44">
        <v>2</v>
      </c>
      <c r="D195" s="44">
        <v>2</v>
      </c>
      <c r="E195" s="44">
        <v>1</v>
      </c>
      <c r="F195" s="44">
        <v>0</v>
      </c>
      <c r="G195" s="44">
        <v>4</v>
      </c>
      <c r="H195" s="51">
        <v>11</v>
      </c>
      <c r="I195" s="48"/>
      <c r="J195" s="48"/>
    </row>
    <row r="196" spans="1:10" ht="18" customHeight="1" thickBot="1" x14ac:dyDescent="0.35">
      <c r="A196" s="45" t="s">
        <v>233</v>
      </c>
      <c r="B196" s="46">
        <v>13</v>
      </c>
      <c r="C196" s="46">
        <v>1</v>
      </c>
      <c r="D196" s="46">
        <v>9</v>
      </c>
      <c r="E196" s="46">
        <v>10</v>
      </c>
      <c r="F196" s="46">
        <v>4</v>
      </c>
      <c r="G196" s="46">
        <v>6</v>
      </c>
      <c r="H196" s="47">
        <v>43</v>
      </c>
      <c r="I196" s="48"/>
      <c r="J196" s="48"/>
    </row>
    <row r="197" spans="1:10" ht="18" customHeight="1" thickBot="1" x14ac:dyDescent="0.35">
      <c r="A197" s="57" t="s">
        <v>234</v>
      </c>
      <c r="B197" s="44">
        <v>1</v>
      </c>
      <c r="C197" s="44">
        <v>1</v>
      </c>
      <c r="D197" s="44">
        <v>2</v>
      </c>
      <c r="E197" s="44">
        <v>1</v>
      </c>
      <c r="F197" s="44">
        <v>4</v>
      </c>
      <c r="G197" s="44">
        <v>2</v>
      </c>
      <c r="H197" s="51">
        <v>11</v>
      </c>
      <c r="I197" s="48"/>
      <c r="J197" s="48"/>
    </row>
    <row r="198" spans="1:10" ht="18" customHeight="1" thickBot="1" x14ac:dyDescent="0.35">
      <c r="A198" s="45" t="s">
        <v>235</v>
      </c>
      <c r="B198" s="46">
        <v>7</v>
      </c>
      <c r="C198" s="46">
        <v>4</v>
      </c>
      <c r="D198" s="46">
        <v>8</v>
      </c>
      <c r="E198" s="46">
        <v>1</v>
      </c>
      <c r="F198" s="46">
        <v>4</v>
      </c>
      <c r="G198" s="46">
        <v>4</v>
      </c>
      <c r="H198" s="47">
        <v>28</v>
      </c>
      <c r="I198" s="48"/>
      <c r="J198" s="48"/>
    </row>
    <row r="199" spans="1:10" ht="18" customHeight="1" thickBot="1" x14ac:dyDescent="0.35">
      <c r="A199" s="57" t="s">
        <v>236</v>
      </c>
      <c r="B199" s="44">
        <v>3</v>
      </c>
      <c r="C199" s="44">
        <v>2</v>
      </c>
      <c r="D199" s="44">
        <v>1</v>
      </c>
      <c r="E199" s="44">
        <v>4</v>
      </c>
      <c r="F199" s="44">
        <v>2</v>
      </c>
      <c r="G199" s="44">
        <v>6</v>
      </c>
      <c r="H199" s="51">
        <v>18</v>
      </c>
      <c r="I199" s="48"/>
      <c r="J199" s="48"/>
    </row>
    <row r="200" spans="1:10" ht="18" customHeight="1" thickBot="1" x14ac:dyDescent="0.35">
      <c r="A200" s="45" t="s">
        <v>237</v>
      </c>
      <c r="B200" s="46">
        <v>8</v>
      </c>
      <c r="C200" s="46">
        <v>6</v>
      </c>
      <c r="D200" s="46">
        <v>6</v>
      </c>
      <c r="E200" s="46">
        <v>11</v>
      </c>
      <c r="F200" s="46">
        <v>10</v>
      </c>
      <c r="G200" s="46">
        <v>3</v>
      </c>
      <c r="H200" s="47">
        <v>44</v>
      </c>
      <c r="I200" s="48"/>
      <c r="J200" s="48"/>
    </row>
    <row r="201" spans="1:10" ht="18" customHeight="1" thickBot="1" x14ac:dyDescent="0.35">
      <c r="A201" s="57" t="s">
        <v>238</v>
      </c>
      <c r="B201" s="44">
        <v>2</v>
      </c>
      <c r="C201" s="44">
        <v>1</v>
      </c>
      <c r="D201" s="44">
        <v>2</v>
      </c>
      <c r="E201" s="44">
        <v>1</v>
      </c>
      <c r="F201" s="44">
        <v>2</v>
      </c>
      <c r="G201" s="44">
        <v>9</v>
      </c>
      <c r="H201" s="51">
        <v>17</v>
      </c>
      <c r="I201" s="48"/>
      <c r="J201" s="48"/>
    </row>
    <row r="202" spans="1:10" ht="18" customHeight="1" thickBot="1" x14ac:dyDescent="0.35">
      <c r="A202" s="45" t="s">
        <v>239</v>
      </c>
      <c r="B202" s="46">
        <v>1</v>
      </c>
      <c r="C202" s="46">
        <v>8</v>
      </c>
      <c r="D202" s="46">
        <v>3</v>
      </c>
      <c r="E202" s="46">
        <v>8</v>
      </c>
      <c r="F202" s="46">
        <v>3</v>
      </c>
      <c r="G202" s="46">
        <v>2</v>
      </c>
      <c r="H202" s="47">
        <v>25</v>
      </c>
      <c r="I202" s="48"/>
      <c r="J202" s="48"/>
    </row>
    <row r="203" spans="1:10" ht="18" customHeight="1" thickBot="1" x14ac:dyDescent="0.35">
      <c r="A203" s="57" t="s">
        <v>240</v>
      </c>
      <c r="B203" s="44">
        <v>4</v>
      </c>
      <c r="C203" s="44">
        <v>1</v>
      </c>
      <c r="D203" s="44">
        <v>3</v>
      </c>
      <c r="E203" s="44">
        <v>2</v>
      </c>
      <c r="F203" s="44">
        <v>5</v>
      </c>
      <c r="G203" s="44">
        <v>9</v>
      </c>
      <c r="H203" s="51">
        <v>24</v>
      </c>
      <c r="I203" s="48"/>
      <c r="J203" s="48"/>
    </row>
    <row r="204" spans="1:10" ht="18" customHeight="1" thickBot="1" x14ac:dyDescent="0.35">
      <c r="A204" s="45" t="s">
        <v>241</v>
      </c>
      <c r="B204" s="46">
        <v>2</v>
      </c>
      <c r="C204" s="46">
        <v>1</v>
      </c>
      <c r="D204" s="46">
        <v>1</v>
      </c>
      <c r="E204" s="46">
        <v>1</v>
      </c>
      <c r="F204" s="46">
        <v>4</v>
      </c>
      <c r="G204" s="46">
        <v>3</v>
      </c>
      <c r="H204" s="47">
        <v>12</v>
      </c>
      <c r="I204" s="48"/>
      <c r="J204" s="48"/>
    </row>
    <row r="205" spans="1:10" ht="18" customHeight="1" thickBot="1" x14ac:dyDescent="0.35">
      <c r="A205" s="58" t="s">
        <v>242</v>
      </c>
      <c r="B205" s="54">
        <v>3</v>
      </c>
      <c r="C205" s="54">
        <v>2</v>
      </c>
      <c r="D205" s="54">
        <v>1</v>
      </c>
      <c r="E205" s="54">
        <v>3</v>
      </c>
      <c r="F205" s="54">
        <v>4</v>
      </c>
      <c r="G205" s="54">
        <v>4</v>
      </c>
      <c r="H205" s="56">
        <v>17</v>
      </c>
      <c r="I205" s="48"/>
      <c r="J205" s="48"/>
    </row>
    <row r="206" spans="1:10" ht="18" customHeight="1" thickBot="1" x14ac:dyDescent="0.35">
      <c r="A206" s="59" t="s">
        <v>243</v>
      </c>
      <c r="B206" s="55">
        <v>3</v>
      </c>
      <c r="C206" s="55">
        <v>3</v>
      </c>
      <c r="D206" s="55">
        <v>0</v>
      </c>
      <c r="E206" s="55">
        <v>4</v>
      </c>
      <c r="F206" s="55">
        <v>3</v>
      </c>
      <c r="G206" s="55">
        <v>5</v>
      </c>
      <c r="H206" s="61">
        <v>18</v>
      </c>
      <c r="I206" s="48"/>
      <c r="J206" s="48"/>
    </row>
    <row r="207" spans="1:10" ht="18" customHeight="1" thickTop="1" thickBot="1" x14ac:dyDescent="0.35">
      <c r="A207" s="60" t="s">
        <v>244</v>
      </c>
      <c r="B207" s="56">
        <v>56</v>
      </c>
      <c r="C207" s="56">
        <v>43</v>
      </c>
      <c r="D207" s="56">
        <v>60</v>
      </c>
      <c r="E207" s="56">
        <v>73</v>
      </c>
      <c r="F207" s="56">
        <v>69</v>
      </c>
      <c r="G207" s="56">
        <v>79</v>
      </c>
      <c r="H207" s="56">
        <v>380</v>
      </c>
      <c r="I207" s="48"/>
      <c r="J207" s="48"/>
    </row>
    <row r="208" spans="1:10" ht="18" customHeight="1" x14ac:dyDescent="0.3">
      <c r="A208" s="62" t="s">
        <v>245</v>
      </c>
      <c r="B208" s="50">
        <v>3.3</v>
      </c>
      <c r="C208" s="50">
        <v>2.9</v>
      </c>
      <c r="D208" s="50">
        <v>4.5</v>
      </c>
      <c r="E208" s="50">
        <v>5.4</v>
      </c>
      <c r="F208" s="50">
        <v>6.5</v>
      </c>
      <c r="G208" s="50">
        <v>6.5</v>
      </c>
      <c r="H208" s="50">
        <v>28.1</v>
      </c>
      <c r="I208" s="48"/>
      <c r="J208" s="48"/>
    </row>
    <row r="209" spans="1:10" ht="18" customHeight="1" x14ac:dyDescent="0.3">
      <c r="A209" s="62"/>
      <c r="B209" s="50"/>
      <c r="C209" s="50"/>
      <c r="D209" s="50"/>
      <c r="E209" s="50"/>
      <c r="F209" s="50"/>
      <c r="G209" s="50"/>
      <c r="H209" s="50"/>
      <c r="I209" s="48"/>
      <c r="J209" s="48"/>
    </row>
    <row r="210" spans="1:10" ht="18" customHeight="1" x14ac:dyDescent="0.3">
      <c r="A210" s="14" t="s">
        <v>254</v>
      </c>
      <c r="B210" s="50"/>
      <c r="C210" s="50"/>
      <c r="D210" s="50"/>
      <c r="E210" s="50"/>
      <c r="F210" s="50"/>
      <c r="G210" s="50"/>
      <c r="H210" s="50"/>
      <c r="I210" s="48"/>
      <c r="J210" s="48"/>
    </row>
    <row r="211" spans="1:10" ht="18" customHeight="1" x14ac:dyDescent="0.3">
      <c r="A211" s="16" t="s">
        <v>247</v>
      </c>
      <c r="B211" s="16" t="s">
        <v>50</v>
      </c>
      <c r="C211" s="16" t="s">
        <v>51</v>
      </c>
      <c r="D211" s="16" t="s">
        <v>52</v>
      </c>
      <c r="E211" s="16" t="s">
        <v>53</v>
      </c>
      <c r="F211" s="16" t="s">
        <v>54</v>
      </c>
      <c r="G211" s="16" t="s">
        <v>113</v>
      </c>
      <c r="H211" s="16" t="s">
        <v>2</v>
      </c>
      <c r="I211" s="48"/>
      <c r="J211" s="48"/>
    </row>
    <row r="212" spans="1:10" ht="18" customHeight="1" x14ac:dyDescent="0.3">
      <c r="A212" s="1" t="s">
        <v>248</v>
      </c>
      <c r="B212" s="1">
        <v>14</v>
      </c>
      <c r="C212" s="1">
        <v>10</v>
      </c>
      <c r="D212" s="1">
        <v>11</v>
      </c>
      <c r="E212" s="1">
        <v>15</v>
      </c>
      <c r="F212" s="1">
        <v>17</v>
      </c>
      <c r="G212" s="1">
        <v>26</v>
      </c>
      <c r="H212" s="1">
        <f t="shared" ref="H212:H217" si="5">SUM(B212:G212)</f>
        <v>93</v>
      </c>
      <c r="I212" s="48"/>
      <c r="J212" s="48"/>
    </row>
    <row r="213" spans="1:10" ht="18" customHeight="1" x14ac:dyDescent="0.3">
      <c r="A213" s="1" t="s">
        <v>249</v>
      </c>
      <c r="B213" s="1">
        <v>9</v>
      </c>
      <c r="C213" s="1">
        <v>5</v>
      </c>
      <c r="D213" s="1">
        <v>14</v>
      </c>
      <c r="E213" s="1">
        <v>16</v>
      </c>
      <c r="F213" s="1">
        <v>9</v>
      </c>
      <c r="G213" s="1">
        <v>26</v>
      </c>
      <c r="H213" s="1">
        <f t="shared" si="5"/>
        <v>79</v>
      </c>
      <c r="I213" s="48"/>
      <c r="J213" s="48"/>
    </row>
    <row r="214" spans="1:10" ht="18" customHeight="1" x14ac:dyDescent="0.3">
      <c r="A214" s="1" t="s">
        <v>250</v>
      </c>
      <c r="B214" s="1">
        <v>9</v>
      </c>
      <c r="C214" s="1">
        <v>6</v>
      </c>
      <c r="D214" s="1">
        <v>16</v>
      </c>
      <c r="E214" s="1">
        <v>18</v>
      </c>
      <c r="F214" s="1">
        <v>13</v>
      </c>
      <c r="G214" s="1">
        <v>12</v>
      </c>
      <c r="H214" s="1">
        <f t="shared" si="5"/>
        <v>74</v>
      </c>
      <c r="I214" s="48"/>
      <c r="J214" s="48"/>
    </row>
    <row r="215" spans="1:10" ht="18" customHeight="1" x14ac:dyDescent="0.3">
      <c r="A215" s="1" t="s">
        <v>251</v>
      </c>
      <c r="B215" s="1">
        <v>16</v>
      </c>
      <c r="C215" s="1">
        <v>12</v>
      </c>
      <c r="D215" s="1">
        <v>5</v>
      </c>
      <c r="E215" s="1">
        <v>1</v>
      </c>
      <c r="F215" s="1">
        <v>8</v>
      </c>
      <c r="G215" s="1">
        <v>7</v>
      </c>
      <c r="H215" s="1">
        <f t="shared" si="5"/>
        <v>49</v>
      </c>
      <c r="I215" s="48"/>
      <c r="J215" s="48"/>
    </row>
    <row r="216" spans="1:10" ht="18" customHeight="1" x14ac:dyDescent="0.3">
      <c r="A216" s="1" t="s">
        <v>252</v>
      </c>
      <c r="B216" s="1">
        <v>3</v>
      </c>
      <c r="C216" s="1">
        <v>3</v>
      </c>
      <c r="D216" s="1">
        <v>2</v>
      </c>
      <c r="E216" s="1">
        <v>9</v>
      </c>
      <c r="F216" s="1">
        <v>14</v>
      </c>
      <c r="G216" s="1">
        <v>4</v>
      </c>
      <c r="H216" s="1">
        <f t="shared" si="5"/>
        <v>35</v>
      </c>
      <c r="I216" s="48"/>
      <c r="J216" s="48"/>
    </row>
    <row r="217" spans="1:10" ht="18" customHeight="1" x14ac:dyDescent="0.3">
      <c r="A217" s="1" t="s">
        <v>253</v>
      </c>
      <c r="B217" s="1">
        <v>4</v>
      </c>
      <c r="C217" s="1">
        <v>1</v>
      </c>
      <c r="D217" s="1">
        <v>5</v>
      </c>
      <c r="E217" s="1">
        <v>9</v>
      </c>
      <c r="F217" s="1">
        <v>3</v>
      </c>
      <c r="G217" s="1">
        <v>4</v>
      </c>
      <c r="H217" s="1">
        <f t="shared" si="5"/>
        <v>26</v>
      </c>
      <c r="I217" s="48"/>
      <c r="J217" s="48"/>
    </row>
    <row r="218" spans="1:10" ht="18" customHeight="1" x14ac:dyDescent="0.3">
      <c r="A218" s="1" t="s">
        <v>255</v>
      </c>
      <c r="B218" s="1">
        <v>0</v>
      </c>
      <c r="C218" s="1">
        <v>1</v>
      </c>
      <c r="D218" s="1">
        <v>3</v>
      </c>
      <c r="E218" s="1">
        <v>2</v>
      </c>
      <c r="F218" s="1">
        <v>0</v>
      </c>
      <c r="G218" s="1">
        <v>0</v>
      </c>
      <c r="H218" s="1">
        <f t="shared" ref="H218:H226" si="6">SUM(B218:G218)</f>
        <v>6</v>
      </c>
      <c r="I218" s="48"/>
      <c r="J218" s="48"/>
    </row>
    <row r="219" spans="1:10" ht="18" customHeight="1" x14ac:dyDescent="0.3">
      <c r="A219" s="1" t="s">
        <v>256</v>
      </c>
      <c r="B219" s="1">
        <v>0</v>
      </c>
      <c r="C219" s="1">
        <v>0</v>
      </c>
      <c r="D219" s="1">
        <v>0</v>
      </c>
      <c r="E219" s="1">
        <v>2</v>
      </c>
      <c r="F219" s="1">
        <v>3</v>
      </c>
      <c r="G219" s="1">
        <v>0</v>
      </c>
      <c r="H219" s="1">
        <f t="shared" si="6"/>
        <v>5</v>
      </c>
      <c r="I219" s="48"/>
      <c r="J219" s="48"/>
    </row>
    <row r="220" spans="1:10" ht="18" customHeight="1" x14ac:dyDescent="0.3">
      <c r="A220" s="1" t="s">
        <v>257</v>
      </c>
      <c r="B220" s="1">
        <v>0</v>
      </c>
      <c r="C220" s="1">
        <v>2</v>
      </c>
      <c r="D220" s="1">
        <v>2</v>
      </c>
      <c r="E220" s="1">
        <v>0</v>
      </c>
      <c r="F220" s="1">
        <v>0</v>
      </c>
      <c r="G220" s="1">
        <v>0</v>
      </c>
      <c r="H220" s="1">
        <f t="shared" si="6"/>
        <v>4</v>
      </c>
      <c r="I220" s="48"/>
      <c r="J220" s="48"/>
    </row>
    <row r="221" spans="1:10" ht="18" customHeight="1" x14ac:dyDescent="0.3">
      <c r="A221" s="1" t="s">
        <v>258</v>
      </c>
      <c r="B221" s="1">
        <v>1</v>
      </c>
      <c r="C221" s="1">
        <v>0</v>
      </c>
      <c r="D221" s="1">
        <v>0</v>
      </c>
      <c r="E221" s="1">
        <v>0</v>
      </c>
      <c r="F221" s="1">
        <v>2</v>
      </c>
      <c r="G221" s="1">
        <v>0</v>
      </c>
      <c r="H221" s="1">
        <f t="shared" si="6"/>
        <v>3</v>
      </c>
      <c r="I221" s="48"/>
      <c r="J221" s="48"/>
    </row>
    <row r="222" spans="1:10" ht="18" customHeight="1" x14ac:dyDescent="0.3">
      <c r="A222" s="1" t="s">
        <v>259</v>
      </c>
      <c r="B222" s="1">
        <v>0</v>
      </c>
      <c r="C222" s="1">
        <v>1</v>
      </c>
      <c r="D222" s="1">
        <v>1</v>
      </c>
      <c r="E222" s="1">
        <v>0</v>
      </c>
      <c r="F222" s="1">
        <v>0</v>
      </c>
      <c r="G222" s="1">
        <v>0</v>
      </c>
      <c r="H222" s="1">
        <f t="shared" si="6"/>
        <v>2</v>
      </c>
      <c r="I222" s="48"/>
      <c r="J222" s="48"/>
    </row>
    <row r="223" spans="1:10" ht="18" customHeight="1" x14ac:dyDescent="0.3">
      <c r="A223" s="1" t="s">
        <v>260</v>
      </c>
      <c r="B223" s="1">
        <v>0</v>
      </c>
      <c r="C223" s="1">
        <v>1</v>
      </c>
      <c r="D223" s="1">
        <v>1</v>
      </c>
      <c r="E223" s="1">
        <v>0</v>
      </c>
      <c r="F223" s="1">
        <v>0</v>
      </c>
      <c r="G223" s="1">
        <v>0</v>
      </c>
      <c r="H223" s="1">
        <f t="shared" si="6"/>
        <v>2</v>
      </c>
      <c r="I223" s="48"/>
      <c r="J223" s="48"/>
    </row>
    <row r="224" spans="1:10" ht="18" customHeight="1" x14ac:dyDescent="0.3">
      <c r="A224" s="1" t="s">
        <v>261</v>
      </c>
      <c r="B224" s="1">
        <v>0</v>
      </c>
      <c r="C224" s="1">
        <v>1</v>
      </c>
      <c r="D224" s="1">
        <v>0</v>
      </c>
      <c r="E224" s="1">
        <v>0</v>
      </c>
      <c r="F224" s="1">
        <v>0</v>
      </c>
      <c r="G224" s="1">
        <v>0</v>
      </c>
      <c r="H224" s="1">
        <f t="shared" si="6"/>
        <v>1</v>
      </c>
      <c r="I224" s="48"/>
      <c r="J224" s="48"/>
    </row>
    <row r="225" spans="1:10" ht="18" customHeight="1" x14ac:dyDescent="0.3">
      <c r="A225" s="1" t="s">
        <v>262</v>
      </c>
      <c r="B225" s="1">
        <v>0</v>
      </c>
      <c r="C225" s="1">
        <v>0</v>
      </c>
      <c r="D225" s="1">
        <v>0</v>
      </c>
      <c r="E225" s="1">
        <v>1</v>
      </c>
      <c r="F225" s="1">
        <v>0</v>
      </c>
      <c r="G225" s="1">
        <v>0</v>
      </c>
      <c r="H225" s="1">
        <f t="shared" si="6"/>
        <v>1</v>
      </c>
      <c r="I225" s="48"/>
      <c r="J225" s="48"/>
    </row>
    <row r="226" spans="1:10" ht="18" customHeight="1" x14ac:dyDescent="0.3">
      <c r="A226" s="1" t="s">
        <v>2</v>
      </c>
      <c r="B226" s="1">
        <v>56</v>
      </c>
      <c r="C226" s="1">
        <v>43</v>
      </c>
      <c r="D226" s="1">
        <v>60</v>
      </c>
      <c r="E226" s="1">
        <v>73</v>
      </c>
      <c r="F226" s="1">
        <v>69</v>
      </c>
      <c r="G226" s="1">
        <v>79</v>
      </c>
      <c r="H226" s="1">
        <f t="shared" si="6"/>
        <v>380</v>
      </c>
      <c r="I226" s="48"/>
      <c r="J226" s="48"/>
    </row>
    <row r="227" spans="1:10" ht="18" customHeight="1" x14ac:dyDescent="0.3"/>
    <row r="228" spans="1:10" ht="18" customHeight="1" x14ac:dyDescent="0.3">
      <c r="A228" s="14" t="s">
        <v>163</v>
      </c>
    </row>
    <row r="229" spans="1:10" ht="18" customHeight="1" x14ac:dyDescent="0.3">
      <c r="A229" s="16" t="s">
        <v>105</v>
      </c>
      <c r="B229" s="16" t="s">
        <v>0</v>
      </c>
      <c r="C229" s="16" t="s">
        <v>46</v>
      </c>
      <c r="D229" s="16" t="s">
        <v>47</v>
      </c>
      <c r="E229" s="16" t="s">
        <v>48</v>
      </c>
    </row>
    <row r="230" spans="1:10" ht="18" customHeight="1" x14ac:dyDescent="0.3">
      <c r="A230" s="1" t="s">
        <v>22</v>
      </c>
      <c r="B230">
        <v>2010</v>
      </c>
      <c r="C230">
        <v>36</v>
      </c>
      <c r="D230">
        <v>1</v>
      </c>
      <c r="E230">
        <v>68</v>
      </c>
    </row>
    <row r="231" spans="1:10" ht="18" customHeight="1" x14ac:dyDescent="0.3">
      <c r="A231" s="1"/>
      <c r="B231">
        <v>2011</v>
      </c>
      <c r="C231">
        <v>21</v>
      </c>
      <c r="D231">
        <v>1</v>
      </c>
      <c r="E231">
        <v>48</v>
      </c>
    </row>
    <row r="232" spans="1:10" ht="18" customHeight="1" x14ac:dyDescent="0.3">
      <c r="A232" s="1"/>
      <c r="B232">
        <v>2012</v>
      </c>
      <c r="C232">
        <v>22</v>
      </c>
      <c r="D232">
        <v>0</v>
      </c>
      <c r="E232">
        <v>24</v>
      </c>
    </row>
    <row r="233" spans="1:10" ht="18" customHeight="1" x14ac:dyDescent="0.3">
      <c r="A233" s="1"/>
      <c r="B233">
        <v>2013</v>
      </c>
      <c r="C233">
        <v>41</v>
      </c>
      <c r="D233">
        <v>2</v>
      </c>
      <c r="E233">
        <v>61</v>
      </c>
    </row>
    <row r="234" spans="1:10" ht="18" customHeight="1" x14ac:dyDescent="0.3">
      <c r="A234" s="1"/>
      <c r="B234">
        <v>2014</v>
      </c>
      <c r="C234">
        <v>33</v>
      </c>
      <c r="D234">
        <v>3</v>
      </c>
      <c r="E234">
        <v>50</v>
      </c>
    </row>
    <row r="235" spans="1:10" x14ac:dyDescent="0.3">
      <c r="A235" s="1"/>
      <c r="B235">
        <v>2015</v>
      </c>
      <c r="C235">
        <v>26</v>
      </c>
      <c r="D235">
        <v>1</v>
      </c>
      <c r="E235">
        <v>41</v>
      </c>
    </row>
    <row r="236" spans="1:10" x14ac:dyDescent="0.3">
      <c r="A236" s="1" t="s">
        <v>23</v>
      </c>
      <c r="B236">
        <v>2010</v>
      </c>
      <c r="C236">
        <v>717</v>
      </c>
      <c r="D236">
        <v>12</v>
      </c>
      <c r="E236">
        <v>803</v>
      </c>
    </row>
    <row r="237" spans="1:10" x14ac:dyDescent="0.3">
      <c r="B237">
        <v>2011</v>
      </c>
      <c r="C237">
        <v>831</v>
      </c>
      <c r="D237">
        <v>26</v>
      </c>
      <c r="E237">
        <v>938</v>
      </c>
      <c r="F237" s="9"/>
    </row>
    <row r="238" spans="1:10" x14ac:dyDescent="0.3">
      <c r="B238">
        <v>2012</v>
      </c>
      <c r="C238">
        <v>763</v>
      </c>
      <c r="D238">
        <v>22</v>
      </c>
      <c r="E238">
        <v>879</v>
      </c>
    </row>
    <row r="239" spans="1:10" x14ac:dyDescent="0.3">
      <c r="B239">
        <v>2013</v>
      </c>
      <c r="C239">
        <v>738</v>
      </c>
      <c r="D239">
        <v>22</v>
      </c>
      <c r="E239">
        <v>829</v>
      </c>
    </row>
    <row r="240" spans="1:10" x14ac:dyDescent="0.3">
      <c r="B240">
        <v>2014</v>
      </c>
      <c r="C240">
        <v>785</v>
      </c>
      <c r="D240">
        <v>17</v>
      </c>
      <c r="E240">
        <v>870</v>
      </c>
    </row>
    <row r="241" spans="1:7" x14ac:dyDescent="0.3">
      <c r="B241">
        <v>2015</v>
      </c>
      <c r="C241">
        <v>791</v>
      </c>
      <c r="D241">
        <v>19</v>
      </c>
      <c r="E241">
        <v>903</v>
      </c>
    </row>
    <row r="244" spans="1:7" x14ac:dyDescent="0.3">
      <c r="A244" s="14" t="s">
        <v>164</v>
      </c>
      <c r="C244" s="11"/>
    </row>
    <row r="245" spans="1:7" x14ac:dyDescent="0.3">
      <c r="A245" s="7" t="s">
        <v>0</v>
      </c>
      <c r="B245" s="40" t="s">
        <v>28</v>
      </c>
      <c r="C245" s="40" t="s">
        <v>29</v>
      </c>
      <c r="D245" s="40" t="s">
        <v>30</v>
      </c>
      <c r="E245" s="40" t="s">
        <v>31</v>
      </c>
    </row>
    <row r="246" spans="1:7" x14ac:dyDescent="0.3">
      <c r="A246">
        <v>2010</v>
      </c>
      <c r="B246">
        <v>320</v>
      </c>
      <c r="C246">
        <v>285</v>
      </c>
      <c r="D246">
        <v>102</v>
      </c>
      <c r="E246">
        <v>46</v>
      </c>
    </row>
    <row r="247" spans="1:7" x14ac:dyDescent="0.3">
      <c r="A247">
        <v>2011</v>
      </c>
      <c r="B247" s="11">
        <v>335</v>
      </c>
      <c r="C247" s="11">
        <v>346</v>
      </c>
      <c r="D247">
        <v>114</v>
      </c>
      <c r="E247" s="11">
        <v>57</v>
      </c>
    </row>
    <row r="248" spans="1:7" x14ac:dyDescent="0.3">
      <c r="A248">
        <v>2012</v>
      </c>
      <c r="B248">
        <v>301</v>
      </c>
      <c r="C248">
        <v>302</v>
      </c>
      <c r="D248">
        <v>95</v>
      </c>
      <c r="E248">
        <v>87</v>
      </c>
    </row>
    <row r="249" spans="1:7" x14ac:dyDescent="0.3">
      <c r="A249">
        <v>2013</v>
      </c>
      <c r="B249">
        <v>302</v>
      </c>
      <c r="C249">
        <v>288</v>
      </c>
      <c r="D249">
        <v>103</v>
      </c>
      <c r="E249">
        <v>86</v>
      </c>
    </row>
    <row r="250" spans="1:7" x14ac:dyDescent="0.3">
      <c r="A250">
        <v>2014</v>
      </c>
      <c r="B250">
        <v>337</v>
      </c>
      <c r="C250">
        <v>289</v>
      </c>
      <c r="D250">
        <v>107</v>
      </c>
      <c r="E250">
        <v>85</v>
      </c>
    </row>
    <row r="251" spans="1:7" x14ac:dyDescent="0.3">
      <c r="A251">
        <v>2015</v>
      </c>
      <c r="B251">
        <v>321</v>
      </c>
      <c r="C251">
        <v>289</v>
      </c>
      <c r="D251">
        <v>89</v>
      </c>
      <c r="E251">
        <v>100</v>
      </c>
    </row>
    <row r="253" spans="1:7" x14ac:dyDescent="0.3">
      <c r="A253" s="14" t="s">
        <v>167</v>
      </c>
    </row>
    <row r="254" spans="1:7" x14ac:dyDescent="0.3">
      <c r="A254" s="7" t="s">
        <v>185</v>
      </c>
      <c r="B254" s="7" t="s">
        <v>50</v>
      </c>
      <c r="C254" s="7" t="s">
        <v>51</v>
      </c>
      <c r="D254" s="7" t="s">
        <v>52</v>
      </c>
      <c r="E254" s="7" t="s">
        <v>53</v>
      </c>
      <c r="F254" s="7" t="s">
        <v>54</v>
      </c>
      <c r="G254" s="7" t="s">
        <v>113</v>
      </c>
    </row>
    <row r="255" spans="1:7" x14ac:dyDescent="0.3">
      <c r="A255" t="s">
        <v>169</v>
      </c>
      <c r="B255">
        <v>72</v>
      </c>
      <c r="C255">
        <v>89</v>
      </c>
      <c r="D255">
        <v>89</v>
      </c>
      <c r="E255">
        <v>79</v>
      </c>
      <c r="F255">
        <v>74</v>
      </c>
      <c r="G255">
        <v>69</v>
      </c>
    </row>
    <row r="256" spans="1:7" x14ac:dyDescent="0.3">
      <c r="A256" t="s">
        <v>170</v>
      </c>
      <c r="B256">
        <v>12</v>
      </c>
      <c r="C256">
        <v>16</v>
      </c>
      <c r="D256">
        <v>13</v>
      </c>
      <c r="E256">
        <v>25</v>
      </c>
      <c r="F256">
        <v>36</v>
      </c>
      <c r="G256">
        <v>37</v>
      </c>
    </row>
    <row r="257" spans="1:7" x14ac:dyDescent="0.3">
      <c r="A257" t="s">
        <v>171</v>
      </c>
      <c r="B257">
        <v>201</v>
      </c>
      <c r="C257">
        <v>206</v>
      </c>
      <c r="D257">
        <v>181</v>
      </c>
      <c r="E257">
        <v>186</v>
      </c>
      <c r="F257">
        <v>201</v>
      </c>
      <c r="G257">
        <v>188</v>
      </c>
    </row>
    <row r="258" spans="1:7" x14ac:dyDescent="0.3">
      <c r="A258" t="s">
        <v>172</v>
      </c>
      <c r="B258">
        <v>28</v>
      </c>
      <c r="C258">
        <v>34</v>
      </c>
      <c r="D258">
        <v>32</v>
      </c>
      <c r="E258">
        <v>60</v>
      </c>
      <c r="F258">
        <v>55</v>
      </c>
      <c r="G258">
        <v>66</v>
      </c>
    </row>
    <row r="259" spans="1:7" x14ac:dyDescent="0.3">
      <c r="A259" t="s">
        <v>173</v>
      </c>
      <c r="B259">
        <v>18</v>
      </c>
      <c r="C259">
        <v>38</v>
      </c>
      <c r="D259">
        <v>26</v>
      </c>
      <c r="E259">
        <v>22</v>
      </c>
      <c r="F259">
        <v>10</v>
      </c>
      <c r="G259">
        <v>17</v>
      </c>
    </row>
    <row r="260" spans="1:7" x14ac:dyDescent="0.3">
      <c r="A260" t="s">
        <v>174</v>
      </c>
      <c r="B260">
        <v>83</v>
      </c>
      <c r="C260">
        <v>87</v>
      </c>
      <c r="D260">
        <v>93</v>
      </c>
      <c r="E260">
        <v>74</v>
      </c>
      <c r="F260">
        <v>75</v>
      </c>
      <c r="G260">
        <v>98</v>
      </c>
    </row>
    <row r="261" spans="1:7" x14ac:dyDescent="0.3">
      <c r="A261" t="s">
        <v>165</v>
      </c>
      <c r="B261">
        <v>27</v>
      </c>
      <c r="C261">
        <v>22</v>
      </c>
      <c r="D261">
        <v>28</v>
      </c>
      <c r="E261">
        <v>32</v>
      </c>
      <c r="F261">
        <v>28</v>
      </c>
      <c r="G261">
        <v>44</v>
      </c>
    </row>
    <row r="262" spans="1:7" x14ac:dyDescent="0.3">
      <c r="A262" t="s">
        <v>36</v>
      </c>
      <c r="B262">
        <v>10</v>
      </c>
      <c r="C262">
        <v>19</v>
      </c>
      <c r="D262">
        <v>5</v>
      </c>
      <c r="E262">
        <v>17</v>
      </c>
      <c r="F262">
        <v>26</v>
      </c>
      <c r="G262">
        <v>34</v>
      </c>
    </row>
    <row r="263" spans="1:7" x14ac:dyDescent="0.3">
      <c r="A263" t="s">
        <v>35</v>
      </c>
      <c r="B263">
        <v>5</v>
      </c>
      <c r="C263">
        <v>9</v>
      </c>
      <c r="D263">
        <v>8</v>
      </c>
      <c r="E263">
        <v>13</v>
      </c>
      <c r="F263">
        <v>19</v>
      </c>
      <c r="G263">
        <v>9</v>
      </c>
    </row>
    <row r="264" spans="1:7" x14ac:dyDescent="0.3">
      <c r="A264" t="s">
        <v>168</v>
      </c>
      <c r="B264">
        <v>271</v>
      </c>
      <c r="C264">
        <v>300</v>
      </c>
      <c r="D264">
        <v>289</v>
      </c>
      <c r="E264">
        <v>257</v>
      </c>
      <c r="F264">
        <v>257</v>
      </c>
      <c r="G264">
        <v>235</v>
      </c>
    </row>
    <row r="265" spans="1:7" x14ac:dyDescent="0.3">
      <c r="A265" t="s">
        <v>166</v>
      </c>
      <c r="B265">
        <v>26</v>
      </c>
      <c r="C265">
        <v>32</v>
      </c>
      <c r="D265">
        <v>21</v>
      </c>
      <c r="E265">
        <v>14</v>
      </c>
      <c r="F265">
        <v>37</v>
      </c>
      <c r="G265">
        <v>25</v>
      </c>
    </row>
    <row r="267" spans="1:7" x14ac:dyDescent="0.3">
      <c r="A267" s="14" t="s">
        <v>175</v>
      </c>
    </row>
    <row r="268" spans="1:7" x14ac:dyDescent="0.3">
      <c r="A268" s="7" t="s">
        <v>82</v>
      </c>
      <c r="B268" s="7" t="s">
        <v>106</v>
      </c>
      <c r="C268" s="41" t="s">
        <v>108</v>
      </c>
      <c r="D268" s="41" t="s">
        <v>107</v>
      </c>
      <c r="E268" s="41" t="s">
        <v>109</v>
      </c>
      <c r="F268" s="41" t="s">
        <v>110</v>
      </c>
      <c r="G268" s="41" t="s">
        <v>111</v>
      </c>
    </row>
    <row r="269" spans="1:7" x14ac:dyDescent="0.3">
      <c r="A269" t="s">
        <v>56</v>
      </c>
      <c r="B269">
        <f>4264.178-1019</f>
        <v>3245.1779999999999</v>
      </c>
      <c r="C269">
        <v>45</v>
      </c>
      <c r="D269">
        <v>2</v>
      </c>
      <c r="E269">
        <v>61</v>
      </c>
      <c r="F269" s="9">
        <f>C269/B269*100</f>
        <v>1.3866727803528804</v>
      </c>
      <c r="G269" s="9">
        <f>E269/B269*100</f>
        <v>1.879711991145016</v>
      </c>
    </row>
    <row r="270" spans="1:7" x14ac:dyDescent="0.3">
      <c r="A270" t="s">
        <v>4</v>
      </c>
      <c r="B270">
        <v>466.399</v>
      </c>
      <c r="C270">
        <v>1</v>
      </c>
      <c r="D270">
        <v>0</v>
      </c>
      <c r="E270">
        <v>1</v>
      </c>
      <c r="F270" s="9">
        <f t="shared" ref="F270:F283" si="7">C270/B270*100</f>
        <v>0.21440869298604842</v>
      </c>
      <c r="G270" s="9">
        <f t="shared" ref="G270:G283" si="8">E270/B270*100</f>
        <v>0.21440869298604842</v>
      </c>
    </row>
    <row r="271" spans="1:7" x14ac:dyDescent="0.3">
      <c r="A271" t="s">
        <v>57</v>
      </c>
      <c r="B271">
        <f>1307.944-128.4</f>
        <v>1179.5439999999999</v>
      </c>
      <c r="C271">
        <v>19</v>
      </c>
      <c r="D271">
        <v>0</v>
      </c>
      <c r="E271">
        <v>22</v>
      </c>
      <c r="F271" s="9">
        <f t="shared" si="7"/>
        <v>1.6107919670652389</v>
      </c>
      <c r="G271" s="9">
        <f t="shared" si="8"/>
        <v>1.8651275408123817</v>
      </c>
    </row>
    <row r="272" spans="1:7" x14ac:dyDescent="0.3">
      <c r="A272" t="s">
        <v>6</v>
      </c>
      <c r="B272">
        <v>889.87300000000005</v>
      </c>
      <c r="C272">
        <v>6</v>
      </c>
      <c r="D272">
        <v>1</v>
      </c>
      <c r="E272">
        <v>6</v>
      </c>
      <c r="F272" s="9">
        <f t="shared" si="7"/>
        <v>0.67425351707490844</v>
      </c>
      <c r="G272" s="9">
        <f t="shared" si="8"/>
        <v>0.67425351707490844</v>
      </c>
    </row>
    <row r="273" spans="1:12" x14ac:dyDescent="0.3">
      <c r="A273" t="s">
        <v>7</v>
      </c>
      <c r="B273">
        <v>1192.3489999999999</v>
      </c>
      <c r="C273">
        <v>8</v>
      </c>
      <c r="D273">
        <v>0</v>
      </c>
      <c r="E273">
        <v>9</v>
      </c>
      <c r="F273" s="9">
        <f t="shared" si="7"/>
        <v>0.67094449695517</v>
      </c>
      <c r="G273" s="9">
        <f t="shared" si="8"/>
        <v>0.75481255907456624</v>
      </c>
    </row>
    <row r="274" spans="1:12" x14ac:dyDescent="0.3">
      <c r="A274" t="s">
        <v>8</v>
      </c>
      <c r="B274">
        <v>1248.318</v>
      </c>
      <c r="C274">
        <v>7</v>
      </c>
      <c r="D274">
        <v>0</v>
      </c>
      <c r="E274">
        <v>8</v>
      </c>
      <c r="F274" s="9">
        <f t="shared" si="7"/>
        <v>0.560754551324262</v>
      </c>
      <c r="G274" s="9">
        <f t="shared" si="8"/>
        <v>0.64086234437058498</v>
      </c>
    </row>
    <row r="275" spans="1:12" x14ac:dyDescent="0.3">
      <c r="A275" t="s">
        <v>9</v>
      </c>
      <c r="B275">
        <v>1990.577</v>
      </c>
      <c r="C275">
        <v>23</v>
      </c>
      <c r="D275">
        <v>0</v>
      </c>
      <c r="E275">
        <v>26</v>
      </c>
      <c r="F275" s="9">
        <f t="shared" si="7"/>
        <v>1.1554438738114627</v>
      </c>
      <c r="G275" s="9">
        <f t="shared" si="8"/>
        <v>1.3061539443086099</v>
      </c>
    </row>
    <row r="276" spans="1:12" x14ac:dyDescent="0.3">
      <c r="A276" t="s">
        <v>10</v>
      </c>
      <c r="B276">
        <v>1179.655</v>
      </c>
      <c r="C276">
        <v>8</v>
      </c>
      <c r="D276">
        <v>0</v>
      </c>
      <c r="E276">
        <v>11</v>
      </c>
      <c r="F276" s="9">
        <f t="shared" si="7"/>
        <v>0.67816437856831024</v>
      </c>
      <c r="G276" s="9">
        <f t="shared" si="8"/>
        <v>0.93247602053142653</v>
      </c>
    </row>
    <row r="277" spans="1:12" x14ac:dyDescent="0.3">
      <c r="A277" t="s">
        <v>76</v>
      </c>
      <c r="B277">
        <f>1793.127-204.2</f>
        <v>1588.9269999999999</v>
      </c>
      <c r="C277">
        <v>4</v>
      </c>
      <c r="D277">
        <v>0</v>
      </c>
      <c r="E277">
        <v>7</v>
      </c>
      <c r="F277" s="9">
        <f t="shared" si="7"/>
        <v>0.25174221345599895</v>
      </c>
      <c r="G277" s="9">
        <f t="shared" si="8"/>
        <v>0.44054887354799815</v>
      </c>
    </row>
    <row r="278" spans="1:12" x14ac:dyDescent="0.3">
      <c r="A278" t="s">
        <v>12</v>
      </c>
      <c r="B278">
        <v>1426.6709999999998</v>
      </c>
      <c r="C278">
        <v>6</v>
      </c>
      <c r="D278">
        <v>0</v>
      </c>
      <c r="E278">
        <v>6</v>
      </c>
      <c r="F278" s="9">
        <f t="shared" si="7"/>
        <v>0.42055947026329127</v>
      </c>
      <c r="G278" s="9">
        <f t="shared" si="8"/>
        <v>0.42055947026329127</v>
      </c>
    </row>
    <row r="279" spans="1:12" x14ac:dyDescent="0.3">
      <c r="A279" t="s">
        <v>13</v>
      </c>
      <c r="B279">
        <v>1655.1130000000001</v>
      </c>
      <c r="C279">
        <v>13</v>
      </c>
      <c r="D279">
        <v>0</v>
      </c>
      <c r="E279">
        <v>13</v>
      </c>
      <c r="F279" s="9">
        <f t="shared" si="7"/>
        <v>0.78544486086448484</v>
      </c>
      <c r="G279" s="9">
        <f t="shared" si="8"/>
        <v>0.78544486086448484</v>
      </c>
    </row>
    <row r="280" spans="1:12" x14ac:dyDescent="0.3">
      <c r="A280" t="s">
        <v>58</v>
      </c>
      <c r="B280">
        <f>2257.617-332.7</f>
        <v>1924.9170000000001</v>
      </c>
      <c r="C280">
        <v>5</v>
      </c>
      <c r="D280" s="10">
        <v>0</v>
      </c>
      <c r="E280">
        <v>5</v>
      </c>
      <c r="F280" s="9">
        <f t="shared" si="7"/>
        <v>0.25975145941357469</v>
      </c>
      <c r="G280" s="9">
        <f t="shared" si="8"/>
        <v>0.25975145941357469</v>
      </c>
      <c r="L280" s="9"/>
    </row>
    <row r="281" spans="1:12" x14ac:dyDescent="0.3">
      <c r="A281" t="s">
        <v>15</v>
      </c>
      <c r="B281">
        <v>956.39200000000005</v>
      </c>
      <c r="C281">
        <v>5</v>
      </c>
      <c r="D281">
        <v>0</v>
      </c>
      <c r="E281">
        <v>8</v>
      </c>
      <c r="F281" s="9">
        <f t="shared" si="7"/>
        <v>0.52279818317175386</v>
      </c>
      <c r="G281" s="9">
        <f t="shared" si="8"/>
        <v>0.83647709307480611</v>
      </c>
      <c r="L281" s="9"/>
    </row>
    <row r="282" spans="1:12" x14ac:dyDescent="0.3">
      <c r="A282" t="s">
        <v>16</v>
      </c>
      <c r="B282">
        <v>1290.021</v>
      </c>
      <c r="C282">
        <v>15</v>
      </c>
      <c r="D282">
        <v>1</v>
      </c>
      <c r="E282">
        <v>22</v>
      </c>
      <c r="F282" s="9">
        <f t="shared" si="7"/>
        <v>1.1627717688316701</v>
      </c>
      <c r="G282" s="9">
        <f t="shared" si="8"/>
        <v>1.7053985942864496</v>
      </c>
      <c r="L282" s="9"/>
    </row>
    <row r="283" spans="1:12" x14ac:dyDescent="0.3">
      <c r="A283" t="s">
        <v>17</v>
      </c>
      <c r="B283">
        <v>1649.2259999999999</v>
      </c>
      <c r="C283">
        <v>14</v>
      </c>
      <c r="D283">
        <v>0</v>
      </c>
      <c r="E283">
        <v>18</v>
      </c>
      <c r="F283" s="9">
        <f t="shared" si="7"/>
        <v>0.8488830518073327</v>
      </c>
      <c r="G283" s="9">
        <f t="shared" si="8"/>
        <v>1.0914210666094277</v>
      </c>
      <c r="L283" s="9"/>
    </row>
    <row r="284" spans="1:12" x14ac:dyDescent="0.3">
      <c r="L284" s="9"/>
    </row>
    <row r="285" spans="1:12" x14ac:dyDescent="0.3">
      <c r="A285" s="14" t="s">
        <v>176</v>
      </c>
      <c r="L285" s="9"/>
    </row>
    <row r="286" spans="1:12" x14ac:dyDescent="0.3">
      <c r="A286" s="7" t="s">
        <v>0</v>
      </c>
      <c r="B286" s="7" t="s">
        <v>117</v>
      </c>
      <c r="C286" s="7" t="s">
        <v>80</v>
      </c>
      <c r="D286" s="7" t="s">
        <v>118</v>
      </c>
      <c r="E286" s="7" t="s">
        <v>27</v>
      </c>
      <c r="F286" s="7" t="s">
        <v>119</v>
      </c>
      <c r="G286" s="7" t="s">
        <v>120</v>
      </c>
      <c r="H286" s="7" t="s">
        <v>121</v>
      </c>
      <c r="I286" s="7" t="s">
        <v>122</v>
      </c>
      <c r="L286" s="9"/>
    </row>
    <row r="287" spans="1:12" x14ac:dyDescent="0.3">
      <c r="A287">
        <v>2010</v>
      </c>
      <c r="B287">
        <v>371</v>
      </c>
      <c r="C287">
        <v>6</v>
      </c>
      <c r="D287">
        <v>427</v>
      </c>
      <c r="E287" s="8"/>
      <c r="F287">
        <v>148</v>
      </c>
      <c r="G287">
        <v>33</v>
      </c>
      <c r="H287">
        <v>162</v>
      </c>
      <c r="I287">
        <v>28</v>
      </c>
      <c r="L287" s="9"/>
    </row>
    <row r="288" spans="1:12" x14ac:dyDescent="0.3">
      <c r="A288">
        <v>2011</v>
      </c>
      <c r="B288">
        <v>446</v>
      </c>
      <c r="C288">
        <v>12</v>
      </c>
      <c r="D288">
        <v>521</v>
      </c>
      <c r="E288" s="8"/>
      <c r="F288">
        <f>35+102+27+12</f>
        <v>176</v>
      </c>
      <c r="G288">
        <f>5+23+14+7</f>
        <v>49</v>
      </c>
      <c r="H288">
        <v>186</v>
      </c>
      <c r="I288">
        <f>8+27</f>
        <v>35</v>
      </c>
      <c r="L288" s="9"/>
    </row>
    <row r="289" spans="1:12" x14ac:dyDescent="0.3">
      <c r="A289">
        <v>2012</v>
      </c>
      <c r="B289">
        <v>441</v>
      </c>
      <c r="C289">
        <v>13</v>
      </c>
      <c r="D289">
        <v>521</v>
      </c>
      <c r="E289" s="8">
        <v>406059</v>
      </c>
      <c r="F289">
        <f>40+94+31+8</f>
        <v>173</v>
      </c>
      <c r="G289">
        <f>5+24+12+6</f>
        <v>47</v>
      </c>
      <c r="H289">
        <v>175</v>
      </c>
      <c r="I289">
        <f>3+43</f>
        <v>46</v>
      </c>
      <c r="L289" s="9"/>
    </row>
    <row r="290" spans="1:12" x14ac:dyDescent="0.3">
      <c r="A290">
        <v>2013</v>
      </c>
      <c r="B290">
        <v>410</v>
      </c>
      <c r="C290">
        <v>12</v>
      </c>
      <c r="D290">
        <v>456</v>
      </c>
      <c r="E290" s="8">
        <v>411063</v>
      </c>
      <c r="F290">
        <f>46+82+18+7</f>
        <v>153</v>
      </c>
      <c r="G290">
        <f>3+15+7+7</f>
        <v>32</v>
      </c>
      <c r="H290">
        <f>172</f>
        <v>172</v>
      </c>
      <c r="I290">
        <f>2+51</f>
        <v>53</v>
      </c>
      <c r="L290" s="9"/>
    </row>
    <row r="291" spans="1:12" x14ac:dyDescent="0.3">
      <c r="A291">
        <v>2014</v>
      </c>
      <c r="B291">
        <v>470</v>
      </c>
      <c r="C291">
        <v>7</v>
      </c>
      <c r="D291">
        <v>508</v>
      </c>
      <c r="E291" s="8">
        <v>413782</v>
      </c>
      <c r="F291">
        <f>47+111+17+6</f>
        <v>181</v>
      </c>
      <c r="G291">
        <f>2+24+3+7</f>
        <v>36</v>
      </c>
      <c r="H291">
        <f>195</f>
        <v>195</v>
      </c>
      <c r="I291">
        <f>1+3+54</f>
        <v>58</v>
      </c>
      <c r="L291" s="9"/>
    </row>
    <row r="292" spans="1:12" x14ac:dyDescent="0.3">
      <c r="A292">
        <v>2015</v>
      </c>
      <c r="B292">
        <v>500</v>
      </c>
      <c r="C292">
        <v>12</v>
      </c>
      <c r="D292">
        <v>579</v>
      </c>
      <c r="E292" s="8">
        <v>410650</v>
      </c>
      <c r="F292">
        <f>48+110+21+14</f>
        <v>193</v>
      </c>
      <c r="G292">
        <f>3+21+7+10</f>
        <v>41</v>
      </c>
      <c r="H292">
        <f>190</f>
        <v>190</v>
      </c>
      <c r="I292">
        <f>1+8+1+66</f>
        <v>76</v>
      </c>
      <c r="L292" s="9"/>
    </row>
    <row r="293" spans="1:12" x14ac:dyDescent="0.3">
      <c r="L293" s="9"/>
    </row>
    <row r="294" spans="1:12" x14ac:dyDescent="0.3">
      <c r="A294" s="14" t="s">
        <v>177</v>
      </c>
      <c r="B294" s="14"/>
      <c r="L294" s="9"/>
    </row>
    <row r="295" spans="1:12" x14ac:dyDescent="0.3">
      <c r="A295" s="7" t="s">
        <v>186</v>
      </c>
      <c r="B295" s="7" t="s">
        <v>115</v>
      </c>
      <c r="C295" s="7" t="s">
        <v>128</v>
      </c>
      <c r="D295" s="7" t="s">
        <v>113</v>
      </c>
      <c r="E295" s="7" t="s">
        <v>129</v>
      </c>
      <c r="L295" s="9"/>
    </row>
    <row r="296" spans="1:12" x14ac:dyDescent="0.3">
      <c r="A296" t="s">
        <v>124</v>
      </c>
      <c r="B296" s="2">
        <v>190</v>
      </c>
      <c r="C296" s="18">
        <v>4.630742933648766</v>
      </c>
      <c r="D296">
        <v>207</v>
      </c>
      <c r="E296" s="9">
        <f>Table19[[#This Row],[2015]]/E$292*10000</f>
        <v>5.0407889930597838</v>
      </c>
    </row>
    <row r="297" spans="1:12" x14ac:dyDescent="0.3">
      <c r="A297" s="12" t="s">
        <v>130</v>
      </c>
      <c r="B297" s="2">
        <v>136</v>
      </c>
      <c r="C297" s="18">
        <v>3.3146370472433269</v>
      </c>
      <c r="D297">
        <v>154</v>
      </c>
      <c r="E297" s="9">
        <f>Table19[[#This Row],[2015]]/E$292*10000</f>
        <v>3.7501521977352974</v>
      </c>
    </row>
    <row r="298" spans="1:12" x14ac:dyDescent="0.3">
      <c r="A298" s="12" t="s">
        <v>123</v>
      </c>
      <c r="B298" s="2">
        <v>190</v>
      </c>
      <c r="C298" s="18">
        <v>2.4</v>
      </c>
      <c r="D298">
        <v>135</v>
      </c>
      <c r="E298" s="9">
        <f>Table19[[#This Row],[2015]]/E$292*10000</f>
        <v>3.2874710824302933</v>
      </c>
    </row>
    <row r="299" spans="1:12" x14ac:dyDescent="0.3">
      <c r="A299" t="s">
        <v>125</v>
      </c>
      <c r="B299" s="17">
        <v>48.333333333333336</v>
      </c>
      <c r="C299" s="18">
        <v>1.1779960094369668</v>
      </c>
      <c r="D299">
        <v>51</v>
      </c>
      <c r="E299" s="9">
        <f>Table19[[#This Row],[2015]]/E$292*10000</f>
        <v>1.2419335200292221</v>
      </c>
      <c r="H299" s="6"/>
      <c r="I299" s="6"/>
      <c r="J299" s="6"/>
      <c r="K299" s="6"/>
    </row>
    <row r="300" spans="1:12" x14ac:dyDescent="0.3">
      <c r="A300" s="12" t="s">
        <v>126</v>
      </c>
      <c r="B300" s="17">
        <v>21.666666666666668</v>
      </c>
      <c r="C300" s="18">
        <v>0.52806717664415748</v>
      </c>
      <c r="D300">
        <v>27</v>
      </c>
      <c r="E300" s="9">
        <f>Table19[[#This Row],[2015]]/E$292*10000</f>
        <v>0.65749421648605866</v>
      </c>
      <c r="H300" s="6"/>
      <c r="I300" s="6"/>
      <c r="J300" s="6"/>
      <c r="K300" s="6"/>
    </row>
    <row r="301" spans="1:12" x14ac:dyDescent="0.3">
      <c r="A301" s="12" t="s">
        <v>127</v>
      </c>
      <c r="B301" s="2">
        <v>7</v>
      </c>
      <c r="C301" s="18">
        <v>0.1706063186081124</v>
      </c>
      <c r="D301">
        <v>8</v>
      </c>
      <c r="E301" s="9">
        <f>Table19[[#This Row],[2015]]/E$292*10000</f>
        <v>0.19481310118105444</v>
      </c>
      <c r="H301" s="6"/>
      <c r="I301" s="6"/>
      <c r="J301" s="6"/>
      <c r="K301" s="6"/>
    </row>
    <row r="302" spans="1:12" x14ac:dyDescent="0.3">
      <c r="A302" s="12" t="s">
        <v>116</v>
      </c>
      <c r="B302" s="17">
        <v>6.666666666666667</v>
      </c>
      <c r="C302" s="18">
        <v>0.12</v>
      </c>
      <c r="D302">
        <v>7</v>
      </c>
      <c r="E302" s="9">
        <f>Table19[[#This Row],[2015]]/E$292*10000</f>
        <v>0.17046146353342262</v>
      </c>
      <c r="H302" s="6"/>
      <c r="I302" s="6"/>
      <c r="J302" s="6"/>
      <c r="K302" s="6"/>
    </row>
    <row r="304" spans="1:12" x14ac:dyDescent="0.3">
      <c r="A304" s="14" t="s">
        <v>178</v>
      </c>
    </row>
    <row r="305" spans="1:9" x14ac:dyDescent="0.3">
      <c r="A305" s="7" t="s">
        <v>0</v>
      </c>
      <c r="B305" s="7" t="s">
        <v>117</v>
      </c>
      <c r="C305" s="7" t="s">
        <v>80</v>
      </c>
      <c r="D305" s="7" t="s">
        <v>118</v>
      </c>
      <c r="E305" s="7" t="s">
        <v>27</v>
      </c>
      <c r="F305" s="7" t="s">
        <v>119</v>
      </c>
      <c r="G305" s="7" t="s">
        <v>120</v>
      </c>
      <c r="H305" s="7" t="s">
        <v>121</v>
      </c>
      <c r="I305" s="7" t="s">
        <v>122</v>
      </c>
    </row>
    <row r="306" spans="1:9" x14ac:dyDescent="0.3">
      <c r="A306">
        <v>2010</v>
      </c>
      <c r="B306">
        <v>116</v>
      </c>
      <c r="C306">
        <v>0</v>
      </c>
      <c r="D306">
        <v>128</v>
      </c>
      <c r="E306" s="8"/>
      <c r="F306">
        <v>63</v>
      </c>
      <c r="G306">
        <v>5</v>
      </c>
      <c r="H306">
        <v>44</v>
      </c>
      <c r="I306">
        <v>4</v>
      </c>
    </row>
    <row r="307" spans="1:9" x14ac:dyDescent="0.3">
      <c r="A307">
        <v>2011</v>
      </c>
      <c r="B307">
        <v>120</v>
      </c>
      <c r="C307">
        <v>4</v>
      </c>
      <c r="D307">
        <v>134</v>
      </c>
      <c r="F307">
        <v>56</v>
      </c>
      <c r="G307">
        <v>9</v>
      </c>
      <c r="H307">
        <v>48</v>
      </c>
      <c r="I307">
        <v>7</v>
      </c>
    </row>
    <row r="308" spans="1:9" x14ac:dyDescent="0.3">
      <c r="A308">
        <v>2012</v>
      </c>
      <c r="B308">
        <v>141</v>
      </c>
      <c r="C308">
        <v>0</v>
      </c>
      <c r="D308">
        <v>157</v>
      </c>
      <c r="F308">
        <v>68</v>
      </c>
      <c r="G308">
        <v>10</v>
      </c>
      <c r="H308">
        <v>45</v>
      </c>
      <c r="I308">
        <v>18</v>
      </c>
    </row>
    <row r="309" spans="1:9" x14ac:dyDescent="0.3">
      <c r="A309">
        <v>2013</v>
      </c>
      <c r="B309">
        <v>133</v>
      </c>
      <c r="C309">
        <v>2</v>
      </c>
      <c r="D309">
        <v>151</v>
      </c>
      <c r="F309">
        <v>73</v>
      </c>
      <c r="G309">
        <v>10</v>
      </c>
      <c r="H309">
        <v>41</v>
      </c>
      <c r="I309">
        <v>9</v>
      </c>
    </row>
    <row r="310" spans="1:9" x14ac:dyDescent="0.3">
      <c r="A310">
        <v>2014</v>
      </c>
      <c r="B310">
        <v>120</v>
      </c>
      <c r="C310">
        <v>3</v>
      </c>
      <c r="D310">
        <v>132</v>
      </c>
      <c r="F310">
        <v>69</v>
      </c>
      <c r="G310">
        <v>12</v>
      </c>
      <c r="H310">
        <v>29</v>
      </c>
      <c r="I310">
        <v>10</v>
      </c>
    </row>
    <row r="311" spans="1:9" x14ac:dyDescent="0.3">
      <c r="A311">
        <v>2015</v>
      </c>
      <c r="B311">
        <v>94</v>
      </c>
      <c r="C311">
        <v>4</v>
      </c>
      <c r="D311">
        <v>94</v>
      </c>
      <c r="E311" s="8">
        <v>99714</v>
      </c>
      <c r="F311">
        <v>42</v>
      </c>
      <c r="G311">
        <v>10</v>
      </c>
      <c r="H311">
        <v>35</v>
      </c>
      <c r="I311">
        <v>7</v>
      </c>
    </row>
    <row r="313" spans="1:9" x14ac:dyDescent="0.3">
      <c r="A313" s="14" t="s">
        <v>179</v>
      </c>
    </row>
    <row r="314" spans="1:9" x14ac:dyDescent="0.3">
      <c r="A314" s="42" t="s">
        <v>186</v>
      </c>
      <c r="B314" s="19" t="s">
        <v>115</v>
      </c>
      <c r="C314" s="19" t="s">
        <v>128</v>
      </c>
      <c r="D314" s="19" t="s">
        <v>113</v>
      </c>
      <c r="E314" s="20" t="s">
        <v>129</v>
      </c>
    </row>
    <row r="315" spans="1:9" x14ac:dyDescent="0.3">
      <c r="A315" t="s">
        <v>124</v>
      </c>
      <c r="B315" s="9">
        <v>39.666666666666664</v>
      </c>
      <c r="C315" s="9">
        <v>4.0298138496913296</v>
      </c>
      <c r="D315">
        <v>35</v>
      </c>
      <c r="E315" s="9">
        <v>3.507014028056112</v>
      </c>
    </row>
    <row r="316" spans="1:9" x14ac:dyDescent="0.3">
      <c r="A316" t="s">
        <v>125</v>
      </c>
      <c r="B316" s="9">
        <v>30.333333333333332</v>
      </c>
      <c r="C316" s="9">
        <v>3.0816223556463105</v>
      </c>
      <c r="D316">
        <v>29</v>
      </c>
      <c r="E316" s="9">
        <v>2.905811623246493</v>
      </c>
    </row>
    <row r="317" spans="1:9" x14ac:dyDescent="0.3">
      <c r="A317" s="12" t="s">
        <v>123</v>
      </c>
      <c r="B317" s="9">
        <v>39</v>
      </c>
      <c r="C317" s="9">
        <v>3.9620858858309713</v>
      </c>
      <c r="D317">
        <v>19</v>
      </c>
      <c r="E317" s="9">
        <v>1.903807615230461</v>
      </c>
    </row>
    <row r="318" spans="1:9" x14ac:dyDescent="0.3">
      <c r="A318" s="12" t="s">
        <v>130</v>
      </c>
      <c r="B318" s="9">
        <v>28.666666666666668</v>
      </c>
      <c r="C318" s="9">
        <v>2.9123024459954148</v>
      </c>
      <c r="D318">
        <v>9</v>
      </c>
      <c r="E318" s="9">
        <v>0.90180360721442887</v>
      </c>
    </row>
    <row r="319" spans="1:9" x14ac:dyDescent="0.3">
      <c r="A319" s="12" t="s">
        <v>126</v>
      </c>
      <c r="B319" s="9">
        <v>7</v>
      </c>
      <c r="C319" s="9">
        <v>0.71114362053376412</v>
      </c>
      <c r="D319">
        <v>4</v>
      </c>
      <c r="E319" s="9">
        <v>0.40080160320641278</v>
      </c>
    </row>
    <row r="320" spans="1:9" x14ac:dyDescent="0.3">
      <c r="A320" s="12" t="s">
        <v>127</v>
      </c>
      <c r="B320" s="9">
        <v>3.3333333333333335</v>
      </c>
      <c r="C320" s="9">
        <v>0.33863981930179243</v>
      </c>
      <c r="D320">
        <v>1</v>
      </c>
      <c r="E320" s="9">
        <v>0.1002004008016032</v>
      </c>
    </row>
    <row r="321" spans="1:9" x14ac:dyDescent="0.3">
      <c r="A321" s="12" t="s">
        <v>116</v>
      </c>
      <c r="B321" s="9">
        <v>0.33333333333333331</v>
      </c>
      <c r="C321" s="9">
        <v>3.3863981930179241E-2</v>
      </c>
      <c r="D321">
        <v>1</v>
      </c>
      <c r="E321" s="9">
        <v>0.1002004008016032</v>
      </c>
    </row>
    <row r="323" spans="1:9" x14ac:dyDescent="0.3">
      <c r="A323" s="14" t="s">
        <v>180</v>
      </c>
    </row>
    <row r="324" spans="1:9" x14ac:dyDescent="0.3">
      <c r="A324" s="7" t="s">
        <v>0</v>
      </c>
      <c r="B324" s="7" t="s">
        <v>117</v>
      </c>
      <c r="C324" s="7" t="s">
        <v>80</v>
      </c>
      <c r="D324" s="7" t="s">
        <v>118</v>
      </c>
      <c r="E324" s="7" t="s">
        <v>27</v>
      </c>
      <c r="F324" s="7" t="s">
        <v>119</v>
      </c>
      <c r="G324" s="7" t="s">
        <v>120</v>
      </c>
      <c r="H324" s="7" t="s">
        <v>121</v>
      </c>
      <c r="I324" s="7" t="s">
        <v>122</v>
      </c>
    </row>
    <row r="325" spans="1:9" x14ac:dyDescent="0.3">
      <c r="A325">
        <v>2010</v>
      </c>
      <c r="B325">
        <v>55</v>
      </c>
      <c r="C325">
        <v>1</v>
      </c>
      <c r="D325">
        <v>66</v>
      </c>
      <c r="F325">
        <v>27</v>
      </c>
      <c r="G325">
        <v>5</v>
      </c>
      <c r="H325">
        <v>22</v>
      </c>
      <c r="I325">
        <v>1</v>
      </c>
    </row>
    <row r="326" spans="1:9" x14ac:dyDescent="0.3">
      <c r="A326">
        <v>2011</v>
      </c>
      <c r="B326">
        <v>61</v>
      </c>
      <c r="C326">
        <v>2</v>
      </c>
      <c r="D326">
        <v>62</v>
      </c>
      <c r="F326">
        <v>24</v>
      </c>
      <c r="G326">
        <v>10</v>
      </c>
      <c r="H326">
        <v>25</v>
      </c>
      <c r="I326">
        <v>2</v>
      </c>
    </row>
    <row r="327" spans="1:9" x14ac:dyDescent="0.3">
      <c r="A327">
        <v>2012</v>
      </c>
      <c r="B327">
        <v>35</v>
      </c>
      <c r="C327">
        <v>2</v>
      </c>
      <c r="D327">
        <v>37</v>
      </c>
      <c r="F327">
        <v>13</v>
      </c>
      <c r="G327">
        <v>4</v>
      </c>
      <c r="H327">
        <v>13</v>
      </c>
      <c r="I327">
        <v>5</v>
      </c>
    </row>
    <row r="328" spans="1:9" x14ac:dyDescent="0.3">
      <c r="A328">
        <v>2013</v>
      </c>
      <c r="B328">
        <v>48</v>
      </c>
      <c r="C328">
        <v>1</v>
      </c>
      <c r="D328">
        <v>53</v>
      </c>
      <c r="F328">
        <v>19</v>
      </c>
      <c r="G328">
        <v>7</v>
      </c>
      <c r="H328">
        <v>18</v>
      </c>
      <c r="I328">
        <v>4</v>
      </c>
    </row>
    <row r="329" spans="1:9" x14ac:dyDescent="0.3">
      <c r="A329">
        <v>2014</v>
      </c>
      <c r="B329">
        <v>58</v>
      </c>
      <c r="C329">
        <v>0</v>
      </c>
      <c r="D329">
        <v>68</v>
      </c>
      <c r="F329">
        <v>28</v>
      </c>
      <c r="G329">
        <v>9</v>
      </c>
      <c r="H329">
        <v>16</v>
      </c>
      <c r="I329">
        <v>5</v>
      </c>
    </row>
    <row r="330" spans="1:9" x14ac:dyDescent="0.3">
      <c r="A330">
        <v>2015</v>
      </c>
      <c r="B330">
        <v>40</v>
      </c>
      <c r="C330">
        <v>1</v>
      </c>
      <c r="D330">
        <v>56</v>
      </c>
      <c r="E330" s="8">
        <v>40086</v>
      </c>
      <c r="F330">
        <v>12</v>
      </c>
      <c r="G330">
        <v>4</v>
      </c>
      <c r="H330">
        <v>15</v>
      </c>
      <c r="I330">
        <v>9</v>
      </c>
    </row>
    <row r="332" spans="1:9" x14ac:dyDescent="0.3">
      <c r="A332" s="14" t="s">
        <v>181</v>
      </c>
    </row>
    <row r="333" spans="1:9" x14ac:dyDescent="0.3">
      <c r="A333" s="42" t="s">
        <v>186</v>
      </c>
      <c r="B333" s="19" t="s">
        <v>115</v>
      </c>
      <c r="C333" s="19" t="s">
        <v>128</v>
      </c>
      <c r="D333" s="19" t="s">
        <v>113</v>
      </c>
      <c r="E333" s="20" t="s">
        <v>129</v>
      </c>
    </row>
    <row r="334" spans="1:9" x14ac:dyDescent="0.3">
      <c r="A334" s="12" t="s">
        <v>131</v>
      </c>
      <c r="B334" s="3">
        <v>9.6666666666666661</v>
      </c>
      <c r="C334" s="9">
        <v>2.4135491656610211</v>
      </c>
      <c r="D334">
        <v>20</v>
      </c>
      <c r="E334" s="9">
        <v>5.0277784760803437</v>
      </c>
    </row>
    <row r="335" spans="1:9" x14ac:dyDescent="0.3">
      <c r="A335" s="12" t="s">
        <v>124</v>
      </c>
      <c r="B335" s="3">
        <v>15.666666666666666</v>
      </c>
      <c r="C335" s="9">
        <v>3.9116141650368275</v>
      </c>
      <c r="D335">
        <v>15</v>
      </c>
      <c r="E335" s="9">
        <v>3.7708338570602575</v>
      </c>
    </row>
    <row r="336" spans="1:9" x14ac:dyDescent="0.3">
      <c r="A336" s="12" t="s">
        <v>125</v>
      </c>
      <c r="B336" s="3">
        <v>9</v>
      </c>
      <c r="C336" s="9">
        <v>2.2470974990637096</v>
      </c>
      <c r="D336">
        <v>11</v>
      </c>
      <c r="E336" s="9">
        <v>2.7652781618441891</v>
      </c>
    </row>
    <row r="337" spans="1:9" x14ac:dyDescent="0.3">
      <c r="A337" s="12" t="s">
        <v>123</v>
      </c>
      <c r="B337" s="3">
        <v>11.666666666666666</v>
      </c>
      <c r="C337" s="9">
        <v>2.9129041654529564</v>
      </c>
      <c r="D337">
        <v>7</v>
      </c>
      <c r="E337" s="9">
        <v>1.7597224666281204</v>
      </c>
    </row>
    <row r="338" spans="1:9" x14ac:dyDescent="0.3">
      <c r="A338" s="12" t="s">
        <v>126</v>
      </c>
      <c r="B338" s="3">
        <v>5.333333333333333</v>
      </c>
      <c r="C338" s="9">
        <v>1.3316133327784945</v>
      </c>
      <c r="D338">
        <v>3</v>
      </c>
      <c r="E338" s="9">
        <v>0.75416677141205157</v>
      </c>
    </row>
    <row r="339" spans="1:9" x14ac:dyDescent="0.3">
      <c r="A339" s="12" t="s">
        <v>116</v>
      </c>
      <c r="B339" s="3"/>
      <c r="C339" s="9"/>
      <c r="D339">
        <v>1</v>
      </c>
      <c r="E339" s="9">
        <v>0.25138892380401717</v>
      </c>
    </row>
    <row r="340" spans="1:9" x14ac:dyDescent="0.3">
      <c r="A340" s="12" t="s">
        <v>127</v>
      </c>
      <c r="B340" s="3">
        <v>2.3333333333333335</v>
      </c>
      <c r="C340" s="9">
        <v>0.58258083309059139</v>
      </c>
      <c r="E340" s="9"/>
    </row>
    <row r="342" spans="1:9" x14ac:dyDescent="0.3">
      <c r="A342" s="14" t="s">
        <v>182</v>
      </c>
    </row>
    <row r="343" spans="1:9" x14ac:dyDescent="0.3">
      <c r="A343" s="7" t="s">
        <v>0</v>
      </c>
      <c r="B343" s="7" t="s">
        <v>117</v>
      </c>
      <c r="C343" s="7" t="s">
        <v>80</v>
      </c>
      <c r="D343" s="7" t="s">
        <v>118</v>
      </c>
      <c r="E343" s="7" t="s">
        <v>27</v>
      </c>
      <c r="F343" s="7" t="s">
        <v>119</v>
      </c>
      <c r="G343" s="7" t="s">
        <v>120</v>
      </c>
      <c r="H343" s="7" t="s">
        <v>121</v>
      </c>
      <c r="I343" s="7" t="s">
        <v>122</v>
      </c>
    </row>
    <row r="344" spans="1:9" x14ac:dyDescent="0.3">
      <c r="A344">
        <v>2010</v>
      </c>
      <c r="B344">
        <v>25</v>
      </c>
      <c r="C344">
        <v>1</v>
      </c>
      <c r="D344">
        <v>28</v>
      </c>
      <c r="F344">
        <v>7</v>
      </c>
      <c r="G344">
        <v>2</v>
      </c>
      <c r="H344">
        <v>11</v>
      </c>
      <c r="I344">
        <v>5</v>
      </c>
    </row>
    <row r="345" spans="1:9" x14ac:dyDescent="0.3">
      <c r="A345">
        <v>2011</v>
      </c>
      <c r="B345">
        <v>36</v>
      </c>
      <c r="C345">
        <v>2</v>
      </c>
      <c r="D345">
        <v>41</v>
      </c>
      <c r="F345">
        <v>9</v>
      </c>
      <c r="G345">
        <v>2</v>
      </c>
      <c r="H345">
        <v>23</v>
      </c>
      <c r="I345">
        <v>2</v>
      </c>
    </row>
    <row r="346" spans="1:9" x14ac:dyDescent="0.3">
      <c r="A346">
        <v>2012</v>
      </c>
      <c r="B346">
        <v>32</v>
      </c>
      <c r="C346">
        <v>3</v>
      </c>
      <c r="D346">
        <v>39</v>
      </c>
      <c r="F346">
        <v>5</v>
      </c>
      <c r="G346">
        <v>1</v>
      </c>
      <c r="H346">
        <v>23</v>
      </c>
      <c r="I346">
        <v>3</v>
      </c>
    </row>
    <row r="347" spans="1:9" x14ac:dyDescent="0.3">
      <c r="A347">
        <v>2013</v>
      </c>
      <c r="B347">
        <v>42</v>
      </c>
      <c r="C347">
        <v>2</v>
      </c>
      <c r="D347">
        <v>52</v>
      </c>
      <c r="F347">
        <v>10</v>
      </c>
      <c r="G347">
        <v>5</v>
      </c>
      <c r="H347">
        <v>22</v>
      </c>
      <c r="I347">
        <v>5</v>
      </c>
    </row>
    <row r="348" spans="1:9" x14ac:dyDescent="0.3">
      <c r="A348">
        <v>2014</v>
      </c>
      <c r="B348">
        <v>39</v>
      </c>
      <c r="C348">
        <v>1</v>
      </c>
      <c r="D348">
        <v>48</v>
      </c>
      <c r="F348">
        <v>11</v>
      </c>
      <c r="G348">
        <v>7</v>
      </c>
      <c r="H348">
        <v>17</v>
      </c>
      <c r="I348">
        <v>4</v>
      </c>
    </row>
    <row r="349" spans="1:9" x14ac:dyDescent="0.3">
      <c r="A349">
        <v>2015</v>
      </c>
      <c r="B349">
        <v>57</v>
      </c>
      <c r="C349">
        <v>2</v>
      </c>
      <c r="D349">
        <v>62</v>
      </c>
      <c r="E349" s="8">
        <v>59752</v>
      </c>
      <c r="F349">
        <v>21</v>
      </c>
      <c r="G349">
        <v>3</v>
      </c>
      <c r="H349">
        <v>28</v>
      </c>
      <c r="I349">
        <v>5</v>
      </c>
    </row>
    <row r="351" spans="1:9" x14ac:dyDescent="0.3">
      <c r="A351" s="14" t="s">
        <v>183</v>
      </c>
    </row>
    <row r="352" spans="1:9" x14ac:dyDescent="0.3">
      <c r="A352" s="42" t="s">
        <v>186</v>
      </c>
      <c r="B352" s="19" t="s">
        <v>115</v>
      </c>
      <c r="C352" s="19" t="s">
        <v>128</v>
      </c>
      <c r="D352" s="19" t="s">
        <v>113</v>
      </c>
      <c r="E352" s="20" t="s">
        <v>129</v>
      </c>
    </row>
    <row r="353" spans="1:5" x14ac:dyDescent="0.3">
      <c r="A353" s="12" t="s">
        <v>124</v>
      </c>
      <c r="B353" s="9">
        <v>23</v>
      </c>
      <c r="C353" s="9">
        <v>3.8914455874390907</v>
      </c>
      <c r="D353">
        <v>29</v>
      </c>
      <c r="E353" s="9">
        <v>4.9009666734266215</v>
      </c>
    </row>
    <row r="354" spans="1:5" x14ac:dyDescent="0.3">
      <c r="A354" s="12" t="s">
        <v>130</v>
      </c>
      <c r="B354" s="9">
        <v>12</v>
      </c>
      <c r="C354" s="9">
        <v>2.030319436924743</v>
      </c>
      <c r="D354">
        <v>15</v>
      </c>
      <c r="E354" s="9">
        <v>2.5349827621172172</v>
      </c>
    </row>
    <row r="355" spans="1:5" x14ac:dyDescent="0.3">
      <c r="A355" s="12" t="s">
        <v>123</v>
      </c>
      <c r="B355" s="9">
        <v>8.6666666666666661</v>
      </c>
      <c r="C355" s="9">
        <v>1.4663418155567585</v>
      </c>
      <c r="D355">
        <v>10</v>
      </c>
      <c r="E355" s="9">
        <v>1.6899885080781452</v>
      </c>
    </row>
    <row r="356" spans="1:5" x14ac:dyDescent="0.3">
      <c r="A356" s="12" t="s">
        <v>125</v>
      </c>
      <c r="B356" s="9">
        <v>2</v>
      </c>
      <c r="C356" s="9">
        <v>0.33838657282079049</v>
      </c>
      <c r="D356">
        <v>8</v>
      </c>
      <c r="E356" s="9">
        <v>1.3519908064625161</v>
      </c>
    </row>
    <row r="357" spans="1:5" x14ac:dyDescent="0.3">
      <c r="A357" s="12" t="s">
        <v>126</v>
      </c>
      <c r="B357" s="9">
        <v>1.3333333333333333</v>
      </c>
      <c r="C357" s="9">
        <v>0.22559104854719364</v>
      </c>
      <c r="D357">
        <v>1</v>
      </c>
      <c r="E357" s="9">
        <v>0.16899885080781452</v>
      </c>
    </row>
    <row r="358" spans="1:5" x14ac:dyDescent="0.3">
      <c r="A358" s="12" t="s">
        <v>127</v>
      </c>
      <c r="B358" s="9">
        <v>1</v>
      </c>
      <c r="C358" s="9">
        <v>0.16919328641039524</v>
      </c>
      <c r="D358">
        <v>1</v>
      </c>
      <c r="E358" s="9">
        <v>0.16899885080781452</v>
      </c>
    </row>
    <row r="359" spans="1:5" x14ac:dyDescent="0.3">
      <c r="A359" s="12" t="s">
        <v>132</v>
      </c>
      <c r="B359" s="9">
        <v>0.33333333333333331</v>
      </c>
      <c r="C359" s="9">
        <v>5.639776213679841E-2</v>
      </c>
      <c r="E359" s="9">
        <v>0</v>
      </c>
    </row>
  </sheetData>
  <sortState ref="H106:I120">
    <sortCondition ref="H106:H120"/>
  </sortState>
  <pageMargins left="0.7" right="0.7" top="0.75" bottom="0.75" header="0.3" footer="0.3"/>
  <pageSetup paperSize="9" orientation="portrait" r:id="rId1"/>
  <drawing r:id="rId2"/>
  <tableParts count="26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80" zoomScaleNormal="80" workbookViewId="0">
      <selection activeCell="L29" sqref="L29"/>
    </sheetView>
  </sheetViews>
  <sheetFormatPr defaultRowHeight="16.5" x14ac:dyDescent="0.3"/>
  <cols>
    <col min="1" max="1" width="16.85546875" customWidth="1"/>
    <col min="2" max="2" width="15.140625" customWidth="1"/>
    <col min="3" max="3" width="16.5703125" customWidth="1"/>
    <col min="4" max="4" width="12" customWidth="1"/>
    <col min="5" max="5" width="12.85546875" customWidth="1"/>
    <col min="6" max="6" width="19.42578125" customWidth="1"/>
    <col min="7" max="7" width="18.42578125" customWidth="1"/>
  </cols>
  <sheetData>
    <row r="1" spans="1:7" x14ac:dyDescent="0.3">
      <c r="A1" s="14" t="s">
        <v>473</v>
      </c>
    </row>
    <row r="2" spans="1:7" x14ac:dyDescent="0.3">
      <c r="A2" t="s">
        <v>465</v>
      </c>
      <c r="B2" t="s">
        <v>466</v>
      </c>
      <c r="C2" t="s">
        <v>467</v>
      </c>
    </row>
    <row r="3" spans="1:7" x14ac:dyDescent="0.3">
      <c r="A3" t="s">
        <v>468</v>
      </c>
      <c r="B3">
        <v>12</v>
      </c>
      <c r="C3">
        <v>15</v>
      </c>
    </row>
    <row r="4" spans="1:7" x14ac:dyDescent="0.3">
      <c r="A4" t="s">
        <v>469</v>
      </c>
      <c r="B4">
        <v>12</v>
      </c>
      <c r="C4">
        <v>13</v>
      </c>
    </row>
    <row r="5" spans="1:7" x14ac:dyDescent="0.3">
      <c r="A5" t="s">
        <v>470</v>
      </c>
      <c r="B5">
        <v>9</v>
      </c>
      <c r="C5">
        <v>10</v>
      </c>
    </row>
    <row r="6" spans="1:7" x14ac:dyDescent="0.3">
      <c r="A6" t="s">
        <v>471</v>
      </c>
      <c r="B6">
        <v>10</v>
      </c>
      <c r="C6">
        <v>13</v>
      </c>
    </row>
    <row r="7" spans="1:7" x14ac:dyDescent="0.3">
      <c r="A7" t="s">
        <v>472</v>
      </c>
      <c r="B7">
        <v>10</v>
      </c>
      <c r="C7">
        <v>11</v>
      </c>
    </row>
    <row r="9" spans="1:7" x14ac:dyDescent="0.3">
      <c r="A9" s="14" t="s">
        <v>485</v>
      </c>
    </row>
    <row r="10" spans="1:7" x14ac:dyDescent="0.3">
      <c r="A10" t="s">
        <v>474</v>
      </c>
      <c r="B10" t="s">
        <v>475</v>
      </c>
      <c r="C10" t="s">
        <v>468</v>
      </c>
      <c r="D10" t="s">
        <v>469</v>
      </c>
      <c r="E10" t="s">
        <v>470</v>
      </c>
      <c r="F10" t="s">
        <v>471</v>
      </c>
      <c r="G10" t="s">
        <v>472</v>
      </c>
    </row>
    <row r="11" spans="1:7" x14ac:dyDescent="0.3">
      <c r="A11" t="s">
        <v>476</v>
      </c>
      <c r="B11">
        <v>3</v>
      </c>
      <c r="C11">
        <v>5.4</v>
      </c>
      <c r="D11">
        <v>2</v>
      </c>
      <c r="E11">
        <v>2</v>
      </c>
      <c r="F11">
        <v>4</v>
      </c>
      <c r="G11">
        <v>29.7</v>
      </c>
    </row>
    <row r="12" spans="1:7" x14ac:dyDescent="0.3">
      <c r="A12" t="s">
        <v>477</v>
      </c>
      <c r="B12" t="s">
        <v>478</v>
      </c>
      <c r="C12">
        <v>186.1</v>
      </c>
      <c r="D12">
        <v>13.5</v>
      </c>
      <c r="E12">
        <v>9.4</v>
      </c>
      <c r="F12">
        <v>8.1999999999999993</v>
      </c>
      <c r="G12">
        <v>54.1</v>
      </c>
    </row>
    <row r="13" spans="1:7" x14ac:dyDescent="0.3">
      <c r="A13" t="s">
        <v>479</v>
      </c>
      <c r="B13">
        <v>3.3</v>
      </c>
      <c r="C13">
        <v>6</v>
      </c>
      <c r="D13">
        <v>2.7</v>
      </c>
      <c r="E13">
        <v>2.7</v>
      </c>
      <c r="F13">
        <v>5.5</v>
      </c>
      <c r="G13">
        <v>41.7</v>
      </c>
    </row>
    <row r="14" spans="1:7" x14ac:dyDescent="0.3">
      <c r="A14" t="s">
        <v>480</v>
      </c>
      <c r="B14" t="s">
        <v>478</v>
      </c>
      <c r="C14">
        <v>206.4</v>
      </c>
      <c r="D14">
        <v>18.100000000000001</v>
      </c>
      <c r="E14">
        <v>12.3</v>
      </c>
      <c r="F14">
        <v>11.2</v>
      </c>
      <c r="G14">
        <v>76.099999999999994</v>
      </c>
    </row>
    <row r="15" spans="1:7" x14ac:dyDescent="0.3">
      <c r="A15" t="s">
        <v>481</v>
      </c>
      <c r="B15">
        <v>0.1</v>
      </c>
      <c r="C15">
        <v>0.3</v>
      </c>
      <c r="D15">
        <v>0.1</v>
      </c>
      <c r="E15">
        <v>0.2</v>
      </c>
      <c r="F15">
        <v>0.9</v>
      </c>
      <c r="G15">
        <v>1.5</v>
      </c>
    </row>
    <row r="16" spans="1:7" x14ac:dyDescent="0.3">
      <c r="A16" t="s">
        <v>482</v>
      </c>
      <c r="B16" t="s">
        <v>478</v>
      </c>
      <c r="C16">
        <v>10.8</v>
      </c>
      <c r="D16">
        <v>0.8</v>
      </c>
      <c r="E16">
        <v>0.8</v>
      </c>
      <c r="F16">
        <v>1.8</v>
      </c>
      <c r="G16">
        <v>2.8</v>
      </c>
    </row>
    <row r="17" spans="1:7" x14ac:dyDescent="0.3">
      <c r="A17" t="s">
        <v>483</v>
      </c>
      <c r="B17">
        <v>0.06</v>
      </c>
      <c r="C17">
        <v>0.24</v>
      </c>
      <c r="D17">
        <v>0.1</v>
      </c>
      <c r="E17">
        <v>0.14000000000000001</v>
      </c>
      <c r="F17">
        <v>0.72</v>
      </c>
      <c r="G17">
        <v>1.32</v>
      </c>
    </row>
    <row r="18" spans="1:7" x14ac:dyDescent="0.3">
      <c r="A18" t="s">
        <v>484</v>
      </c>
      <c r="B18" t="s">
        <v>478</v>
      </c>
      <c r="C18">
        <v>8.1999999999999993</v>
      </c>
      <c r="D18">
        <v>0.7</v>
      </c>
      <c r="E18">
        <v>0.7</v>
      </c>
      <c r="F18">
        <v>1.4</v>
      </c>
      <c r="G18">
        <v>2.4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80" zoomScaleNormal="80" workbookViewId="0">
      <selection activeCell="O42" sqref="O42"/>
    </sheetView>
  </sheetViews>
  <sheetFormatPr defaultRowHeight="16.5" x14ac:dyDescent="0.3"/>
  <cols>
    <col min="1" max="1" width="30.42578125" customWidth="1"/>
    <col min="6" max="6" width="19.5703125" customWidth="1"/>
    <col min="7" max="7" width="11.28515625" customWidth="1"/>
  </cols>
  <sheetData>
    <row r="1" spans="1:7" x14ac:dyDescent="0.3">
      <c r="A1" s="14" t="s">
        <v>213</v>
      </c>
    </row>
    <row r="2" spans="1:7" x14ac:dyDescent="0.3">
      <c r="A2" t="s">
        <v>206</v>
      </c>
      <c r="B2" t="s">
        <v>52</v>
      </c>
      <c r="C2" t="s">
        <v>53</v>
      </c>
      <c r="D2" t="s">
        <v>54</v>
      </c>
      <c r="E2" t="s">
        <v>113</v>
      </c>
      <c r="F2" t="s">
        <v>207</v>
      </c>
      <c r="G2" t="s">
        <v>208</v>
      </c>
    </row>
    <row r="3" spans="1:7" x14ac:dyDescent="0.3">
      <c r="A3" t="s">
        <v>209</v>
      </c>
      <c r="B3">
        <v>497</v>
      </c>
      <c r="C3">
        <v>426</v>
      </c>
      <c r="D3">
        <v>407</v>
      </c>
      <c r="E3">
        <v>569</v>
      </c>
      <c r="F3">
        <v>162</v>
      </c>
      <c r="G3">
        <v>0.4</v>
      </c>
    </row>
    <row r="4" spans="1:7" x14ac:dyDescent="0.3">
      <c r="A4" t="s">
        <v>210</v>
      </c>
      <c r="B4">
        <v>1339</v>
      </c>
      <c r="C4">
        <v>722</v>
      </c>
      <c r="D4">
        <v>1389</v>
      </c>
      <c r="E4">
        <v>1303</v>
      </c>
      <c r="F4">
        <v>-86</v>
      </c>
      <c r="G4">
        <v>-0.06</v>
      </c>
    </row>
    <row r="5" spans="1:7" x14ac:dyDescent="0.3">
      <c r="A5" t="s">
        <v>211</v>
      </c>
      <c r="B5">
        <v>12041</v>
      </c>
      <c r="C5">
        <v>10257</v>
      </c>
      <c r="D5">
        <v>12128</v>
      </c>
      <c r="E5">
        <v>13881</v>
      </c>
      <c r="F5">
        <v>1753</v>
      </c>
      <c r="G5">
        <v>0.14000000000000001</v>
      </c>
    </row>
    <row r="6" spans="1:7" x14ac:dyDescent="0.3">
      <c r="A6" t="s">
        <v>212</v>
      </c>
      <c r="B6">
        <v>1287</v>
      </c>
      <c r="C6">
        <v>819</v>
      </c>
      <c r="D6">
        <v>1215</v>
      </c>
      <c r="E6">
        <v>2063</v>
      </c>
      <c r="F6">
        <v>848</v>
      </c>
      <c r="G6">
        <v>0.7</v>
      </c>
    </row>
    <row r="7" spans="1:7" x14ac:dyDescent="0.3">
      <c r="A7" t="s">
        <v>26</v>
      </c>
      <c r="B7">
        <v>15164</v>
      </c>
      <c r="C7">
        <v>12224</v>
      </c>
      <c r="D7">
        <v>15139</v>
      </c>
      <c r="E7">
        <v>17816</v>
      </c>
      <c r="F7">
        <v>2677</v>
      </c>
      <c r="G7">
        <v>0.18</v>
      </c>
    </row>
    <row r="9" spans="1:7" x14ac:dyDescent="0.3">
      <c r="A9" s="14" t="s">
        <v>214</v>
      </c>
    </row>
    <row r="10" spans="1:7" x14ac:dyDescent="0.3">
      <c r="A10" t="s">
        <v>82</v>
      </c>
      <c r="B10" t="s">
        <v>52</v>
      </c>
      <c r="C10" t="s">
        <v>53</v>
      </c>
      <c r="D10" t="s">
        <v>54</v>
      </c>
      <c r="E10" t="s">
        <v>113</v>
      </c>
      <c r="F10" t="s">
        <v>207</v>
      </c>
      <c r="G10" t="s">
        <v>208</v>
      </c>
    </row>
    <row r="11" spans="1:7" x14ac:dyDescent="0.3">
      <c r="A11" t="s">
        <v>3</v>
      </c>
      <c r="B11">
        <v>25163</v>
      </c>
      <c r="C11">
        <v>21492</v>
      </c>
      <c r="D11">
        <v>21563</v>
      </c>
      <c r="E11">
        <v>21516</v>
      </c>
      <c r="F11">
        <v>-47</v>
      </c>
      <c r="G11">
        <v>-2E-3</v>
      </c>
    </row>
    <row r="12" spans="1:7" x14ac:dyDescent="0.3">
      <c r="A12" t="s">
        <v>4</v>
      </c>
      <c r="B12">
        <v>277</v>
      </c>
      <c r="C12">
        <v>282</v>
      </c>
      <c r="D12">
        <v>240</v>
      </c>
      <c r="E12">
        <v>198</v>
      </c>
      <c r="F12">
        <v>-42</v>
      </c>
      <c r="G12">
        <v>-0.18</v>
      </c>
    </row>
    <row r="13" spans="1:7" x14ac:dyDescent="0.3">
      <c r="A13" t="s">
        <v>5</v>
      </c>
      <c r="B13">
        <v>4547</v>
      </c>
      <c r="C13">
        <v>3923</v>
      </c>
      <c r="D13">
        <v>4877</v>
      </c>
      <c r="E13">
        <v>4088</v>
      </c>
      <c r="F13">
        <v>-789</v>
      </c>
      <c r="G13">
        <v>-0.16</v>
      </c>
    </row>
    <row r="14" spans="1:7" x14ac:dyDescent="0.3">
      <c r="A14" t="s">
        <v>6</v>
      </c>
      <c r="B14">
        <v>1699</v>
      </c>
      <c r="C14">
        <v>1174</v>
      </c>
      <c r="D14">
        <v>860</v>
      </c>
      <c r="E14">
        <v>1069</v>
      </c>
      <c r="F14">
        <v>209</v>
      </c>
      <c r="G14">
        <v>0.24</v>
      </c>
    </row>
    <row r="15" spans="1:7" x14ac:dyDescent="0.3">
      <c r="A15" t="s">
        <v>7</v>
      </c>
      <c r="B15">
        <v>1424</v>
      </c>
      <c r="C15">
        <v>1443</v>
      </c>
      <c r="D15">
        <v>1159</v>
      </c>
      <c r="E15">
        <v>1910</v>
      </c>
      <c r="F15">
        <v>751</v>
      </c>
      <c r="G15">
        <v>0.65</v>
      </c>
    </row>
    <row r="16" spans="1:7" x14ac:dyDescent="0.3">
      <c r="A16" t="s">
        <v>8</v>
      </c>
      <c r="B16">
        <v>1383</v>
      </c>
      <c r="C16">
        <v>1227</v>
      </c>
      <c r="D16">
        <v>1047</v>
      </c>
      <c r="E16">
        <v>1345</v>
      </c>
      <c r="F16">
        <v>298</v>
      </c>
      <c r="G16">
        <v>0.28000000000000003</v>
      </c>
    </row>
    <row r="17" spans="1:8" x14ac:dyDescent="0.3">
      <c r="A17" t="s">
        <v>9</v>
      </c>
      <c r="B17">
        <v>1423</v>
      </c>
      <c r="C17">
        <v>922</v>
      </c>
      <c r="D17">
        <v>1341</v>
      </c>
      <c r="E17">
        <v>1927</v>
      </c>
      <c r="F17">
        <v>586</v>
      </c>
      <c r="G17">
        <v>0.44</v>
      </c>
    </row>
    <row r="18" spans="1:8" x14ac:dyDescent="0.3">
      <c r="A18" t="s">
        <v>10</v>
      </c>
      <c r="B18">
        <v>1229</v>
      </c>
      <c r="C18">
        <v>788</v>
      </c>
      <c r="D18">
        <v>964</v>
      </c>
      <c r="E18">
        <v>1102</v>
      </c>
      <c r="F18">
        <v>138</v>
      </c>
      <c r="G18">
        <v>0.14000000000000001</v>
      </c>
    </row>
    <row r="19" spans="1:8" x14ac:dyDescent="0.3">
      <c r="A19" t="s">
        <v>11</v>
      </c>
      <c r="B19">
        <v>4001</v>
      </c>
      <c r="C19">
        <v>3198</v>
      </c>
      <c r="D19">
        <v>3496</v>
      </c>
      <c r="E19">
        <v>2881</v>
      </c>
      <c r="F19">
        <v>-615</v>
      </c>
      <c r="G19">
        <v>-0.18</v>
      </c>
    </row>
    <row r="20" spans="1:8" x14ac:dyDescent="0.3">
      <c r="A20" t="s">
        <v>12</v>
      </c>
      <c r="B20">
        <v>1716</v>
      </c>
      <c r="C20">
        <v>1177</v>
      </c>
      <c r="D20">
        <v>1436</v>
      </c>
      <c r="E20">
        <v>1590</v>
      </c>
      <c r="F20">
        <v>154</v>
      </c>
      <c r="G20">
        <v>0.11</v>
      </c>
    </row>
    <row r="21" spans="1:8" x14ac:dyDescent="0.3">
      <c r="A21" t="s">
        <v>13</v>
      </c>
      <c r="B21">
        <v>1066</v>
      </c>
      <c r="C21">
        <v>822</v>
      </c>
      <c r="D21">
        <v>578</v>
      </c>
      <c r="E21">
        <v>830</v>
      </c>
      <c r="F21">
        <v>252</v>
      </c>
      <c r="G21">
        <v>0.44</v>
      </c>
    </row>
    <row r="22" spans="1:8" x14ac:dyDescent="0.3">
      <c r="A22" t="s">
        <v>14</v>
      </c>
      <c r="B22">
        <v>3118</v>
      </c>
      <c r="C22">
        <v>2589</v>
      </c>
      <c r="D22">
        <v>2676</v>
      </c>
      <c r="E22">
        <v>4099</v>
      </c>
      <c r="F22">
        <v>1423</v>
      </c>
      <c r="G22">
        <v>0.53</v>
      </c>
    </row>
    <row r="23" spans="1:8" x14ac:dyDescent="0.3">
      <c r="A23" t="s">
        <v>15</v>
      </c>
      <c r="B23">
        <v>1446</v>
      </c>
      <c r="C23">
        <v>1131</v>
      </c>
      <c r="D23">
        <v>1054</v>
      </c>
      <c r="E23">
        <v>997</v>
      </c>
      <c r="F23">
        <v>-57</v>
      </c>
      <c r="G23">
        <v>-0.05</v>
      </c>
    </row>
    <row r="24" spans="1:8" x14ac:dyDescent="0.3">
      <c r="A24" t="s">
        <v>16</v>
      </c>
      <c r="B24">
        <v>995</v>
      </c>
      <c r="C24">
        <v>688</v>
      </c>
      <c r="D24">
        <v>680</v>
      </c>
      <c r="E24">
        <v>674</v>
      </c>
      <c r="F24">
        <v>-6</v>
      </c>
      <c r="G24">
        <v>-0.01</v>
      </c>
    </row>
    <row r="25" spans="1:8" x14ac:dyDescent="0.3">
      <c r="A25" t="s">
        <v>17</v>
      </c>
      <c r="B25">
        <v>992</v>
      </c>
      <c r="C25">
        <v>625</v>
      </c>
      <c r="D25">
        <v>699</v>
      </c>
      <c r="E25">
        <v>545</v>
      </c>
      <c r="F25">
        <v>-154</v>
      </c>
      <c r="G25">
        <v>-0.22</v>
      </c>
    </row>
    <row r="26" spans="1:8" x14ac:dyDescent="0.3">
      <c r="A26" t="s">
        <v>26</v>
      </c>
      <c r="B26">
        <v>50479</v>
      </c>
      <c r="C26">
        <v>41481</v>
      </c>
      <c r="D26">
        <v>42670</v>
      </c>
      <c r="E26">
        <v>44771</v>
      </c>
      <c r="F26">
        <v>2101</v>
      </c>
      <c r="G26">
        <v>0.05</v>
      </c>
    </row>
    <row r="28" spans="1:8" x14ac:dyDescent="0.3">
      <c r="A28" s="14" t="s">
        <v>217</v>
      </c>
    </row>
    <row r="29" spans="1:8" x14ac:dyDescent="0.3">
      <c r="A29" t="s">
        <v>215</v>
      </c>
      <c r="B29" t="s">
        <v>52</v>
      </c>
      <c r="C29" t="s">
        <v>53</v>
      </c>
      <c r="D29" t="s">
        <v>54</v>
      </c>
      <c r="E29" t="s">
        <v>113</v>
      </c>
      <c r="F29" t="s">
        <v>216</v>
      </c>
      <c r="G29" t="s">
        <v>208</v>
      </c>
      <c r="H29" t="s">
        <v>26</v>
      </c>
    </row>
    <row r="30" spans="1:8" x14ac:dyDescent="0.3">
      <c r="A30" t="s">
        <v>3</v>
      </c>
      <c r="B30">
        <v>5497</v>
      </c>
      <c r="C30">
        <v>4320</v>
      </c>
      <c r="D30">
        <v>3343</v>
      </c>
      <c r="E30">
        <v>2469</v>
      </c>
      <c r="F30">
        <v>-874</v>
      </c>
      <c r="G30">
        <v>-0.26</v>
      </c>
      <c r="H30">
        <v>15629</v>
      </c>
    </row>
    <row r="31" spans="1:8" x14ac:dyDescent="0.3">
      <c r="A31" t="s">
        <v>4</v>
      </c>
      <c r="B31">
        <v>64</v>
      </c>
      <c r="C31">
        <v>23</v>
      </c>
      <c r="D31">
        <v>19</v>
      </c>
      <c r="E31">
        <v>41</v>
      </c>
      <c r="F31">
        <v>22</v>
      </c>
      <c r="G31">
        <v>1.1599999999999999</v>
      </c>
      <c r="H31">
        <v>147</v>
      </c>
    </row>
    <row r="32" spans="1:8" x14ac:dyDescent="0.3">
      <c r="A32" t="s">
        <v>5</v>
      </c>
      <c r="B32">
        <v>1900</v>
      </c>
      <c r="C32">
        <v>1658</v>
      </c>
      <c r="D32">
        <v>1457</v>
      </c>
      <c r="E32">
        <v>1017</v>
      </c>
      <c r="F32">
        <v>-440</v>
      </c>
      <c r="G32">
        <v>-0.3</v>
      </c>
      <c r="H32">
        <v>6032</v>
      </c>
    </row>
    <row r="33" spans="1:8" x14ac:dyDescent="0.3">
      <c r="A33" t="s">
        <v>6</v>
      </c>
      <c r="B33">
        <v>378</v>
      </c>
      <c r="C33">
        <v>191</v>
      </c>
      <c r="D33">
        <v>211</v>
      </c>
      <c r="E33">
        <v>158</v>
      </c>
      <c r="F33">
        <v>-53</v>
      </c>
      <c r="G33">
        <v>-0.25</v>
      </c>
      <c r="H33">
        <v>938</v>
      </c>
    </row>
    <row r="34" spans="1:8" x14ac:dyDescent="0.3">
      <c r="A34" t="s">
        <v>7</v>
      </c>
      <c r="B34">
        <v>279</v>
      </c>
      <c r="C34">
        <v>142</v>
      </c>
      <c r="D34">
        <v>62</v>
      </c>
      <c r="E34">
        <v>133</v>
      </c>
      <c r="F34">
        <v>71</v>
      </c>
      <c r="G34">
        <v>1.1499999999999999</v>
      </c>
      <c r="H34">
        <v>616</v>
      </c>
    </row>
    <row r="35" spans="1:8" x14ac:dyDescent="0.3">
      <c r="A35" t="s">
        <v>8</v>
      </c>
      <c r="B35">
        <v>211</v>
      </c>
      <c r="C35">
        <v>79</v>
      </c>
      <c r="D35">
        <v>61</v>
      </c>
      <c r="E35">
        <v>49</v>
      </c>
      <c r="F35">
        <v>-12</v>
      </c>
      <c r="G35">
        <v>-0.2</v>
      </c>
      <c r="H35">
        <v>400</v>
      </c>
    </row>
    <row r="36" spans="1:8" x14ac:dyDescent="0.3">
      <c r="A36" t="s">
        <v>9</v>
      </c>
      <c r="B36">
        <v>600</v>
      </c>
      <c r="C36">
        <v>295</v>
      </c>
      <c r="D36">
        <v>308</v>
      </c>
      <c r="E36">
        <v>294</v>
      </c>
      <c r="F36">
        <v>-14</v>
      </c>
      <c r="G36">
        <v>-0.05</v>
      </c>
      <c r="H36">
        <v>1497</v>
      </c>
    </row>
    <row r="37" spans="1:8" x14ac:dyDescent="0.3">
      <c r="A37" t="s">
        <v>10</v>
      </c>
      <c r="B37">
        <v>264</v>
      </c>
      <c r="C37">
        <v>157</v>
      </c>
      <c r="D37">
        <v>139</v>
      </c>
      <c r="E37">
        <v>154</v>
      </c>
      <c r="F37">
        <v>15</v>
      </c>
      <c r="G37">
        <v>0.11</v>
      </c>
      <c r="H37">
        <v>714</v>
      </c>
    </row>
    <row r="38" spans="1:8" x14ac:dyDescent="0.3">
      <c r="A38" t="s">
        <v>11</v>
      </c>
      <c r="B38">
        <v>1134</v>
      </c>
      <c r="C38">
        <v>790</v>
      </c>
      <c r="D38">
        <v>572</v>
      </c>
      <c r="E38">
        <v>210</v>
      </c>
      <c r="F38">
        <v>-362</v>
      </c>
      <c r="G38">
        <v>-0.63</v>
      </c>
      <c r="H38">
        <v>2706</v>
      </c>
    </row>
    <row r="39" spans="1:8" x14ac:dyDescent="0.3">
      <c r="A39" t="s">
        <v>12</v>
      </c>
      <c r="B39">
        <v>457</v>
      </c>
      <c r="C39">
        <v>312</v>
      </c>
      <c r="D39">
        <v>197</v>
      </c>
      <c r="E39">
        <v>178</v>
      </c>
      <c r="F39">
        <v>-19</v>
      </c>
      <c r="G39">
        <v>-0.1</v>
      </c>
      <c r="H39">
        <v>1144</v>
      </c>
    </row>
    <row r="40" spans="1:8" x14ac:dyDescent="0.3">
      <c r="A40" t="s">
        <v>13</v>
      </c>
      <c r="B40">
        <v>222</v>
      </c>
      <c r="C40">
        <v>196</v>
      </c>
      <c r="D40">
        <v>111</v>
      </c>
      <c r="E40">
        <v>74</v>
      </c>
      <c r="F40">
        <v>-37</v>
      </c>
      <c r="G40">
        <v>-0.33</v>
      </c>
      <c r="H40">
        <v>603</v>
      </c>
    </row>
    <row r="41" spans="1:8" x14ac:dyDescent="0.3">
      <c r="A41" t="s">
        <v>14</v>
      </c>
      <c r="B41">
        <v>1806</v>
      </c>
      <c r="C41">
        <v>1024</v>
      </c>
      <c r="D41">
        <v>812</v>
      </c>
      <c r="E41">
        <v>943</v>
      </c>
      <c r="F41">
        <v>131</v>
      </c>
      <c r="G41">
        <v>0.16</v>
      </c>
      <c r="H41">
        <v>4585</v>
      </c>
    </row>
    <row r="42" spans="1:8" x14ac:dyDescent="0.3">
      <c r="A42" t="s">
        <v>15</v>
      </c>
      <c r="B42">
        <v>338</v>
      </c>
      <c r="C42">
        <v>203</v>
      </c>
      <c r="D42">
        <v>231</v>
      </c>
      <c r="E42">
        <v>179</v>
      </c>
      <c r="F42">
        <v>-52</v>
      </c>
      <c r="G42">
        <v>-0.23</v>
      </c>
      <c r="H42">
        <v>951</v>
      </c>
    </row>
    <row r="43" spans="1:8" x14ac:dyDescent="0.3">
      <c r="A43" t="s">
        <v>16</v>
      </c>
      <c r="B43">
        <v>440</v>
      </c>
      <c r="C43">
        <v>131</v>
      </c>
      <c r="D43">
        <v>248</v>
      </c>
      <c r="E43">
        <v>188</v>
      </c>
      <c r="F43">
        <v>-60</v>
      </c>
      <c r="G43">
        <v>-0.24</v>
      </c>
      <c r="H43">
        <v>1007</v>
      </c>
    </row>
    <row r="44" spans="1:8" x14ac:dyDescent="0.3">
      <c r="A44" t="s">
        <v>17</v>
      </c>
      <c r="B44">
        <v>507</v>
      </c>
      <c r="C44">
        <v>315</v>
      </c>
      <c r="D44">
        <v>268</v>
      </c>
      <c r="E44">
        <v>209</v>
      </c>
      <c r="F44">
        <v>-59</v>
      </c>
      <c r="G44">
        <v>-0.22</v>
      </c>
      <c r="H44">
        <v>1299</v>
      </c>
    </row>
    <row r="45" spans="1:8" x14ac:dyDescent="0.3">
      <c r="A45" t="s">
        <v>26</v>
      </c>
      <c r="B45">
        <v>14097</v>
      </c>
      <c r="C45">
        <v>9836</v>
      </c>
      <c r="D45">
        <v>8039</v>
      </c>
      <c r="E45">
        <v>6296</v>
      </c>
      <c r="F45">
        <v>-1743</v>
      </c>
      <c r="G45">
        <v>-0.22</v>
      </c>
      <c r="H45">
        <v>38268</v>
      </c>
    </row>
    <row r="47" spans="1:8" x14ac:dyDescent="0.3">
      <c r="A47" s="14" t="s">
        <v>218</v>
      </c>
    </row>
    <row r="48" spans="1:8" x14ac:dyDescent="0.3">
      <c r="A48" t="s">
        <v>206</v>
      </c>
      <c r="B48" t="s">
        <v>52</v>
      </c>
      <c r="C48" t="s">
        <v>53</v>
      </c>
      <c r="D48" t="s">
        <v>54</v>
      </c>
      <c r="E48" t="s">
        <v>113</v>
      </c>
      <c r="F48" t="s">
        <v>216</v>
      </c>
      <c r="G48" t="s">
        <v>208</v>
      </c>
      <c r="H48" t="s">
        <v>26</v>
      </c>
    </row>
    <row r="49" spans="1:8" x14ac:dyDescent="0.3">
      <c r="A49" t="s">
        <v>209</v>
      </c>
      <c r="B49">
        <v>600</v>
      </c>
      <c r="C49">
        <v>635</v>
      </c>
      <c r="D49">
        <v>652</v>
      </c>
      <c r="E49">
        <v>455</v>
      </c>
      <c r="F49">
        <v>-197</v>
      </c>
      <c r="G49">
        <v>-0.3</v>
      </c>
      <c r="H49">
        <v>2342</v>
      </c>
    </row>
    <row r="50" spans="1:8" x14ac:dyDescent="0.3">
      <c r="A50" t="s">
        <v>219</v>
      </c>
      <c r="B50">
        <v>989</v>
      </c>
      <c r="C50">
        <v>744</v>
      </c>
      <c r="D50">
        <v>544</v>
      </c>
      <c r="E50">
        <v>178</v>
      </c>
      <c r="F50">
        <v>-366</v>
      </c>
      <c r="G50">
        <v>-0.67</v>
      </c>
      <c r="H50">
        <v>2455</v>
      </c>
    </row>
    <row r="51" spans="1:8" x14ac:dyDescent="0.3">
      <c r="A51" t="s">
        <v>211</v>
      </c>
      <c r="B51">
        <v>4200</v>
      </c>
      <c r="C51">
        <v>3649</v>
      </c>
      <c r="D51">
        <v>3096</v>
      </c>
      <c r="E51">
        <v>2335</v>
      </c>
      <c r="F51">
        <v>-761</v>
      </c>
      <c r="G51">
        <v>-0.25</v>
      </c>
      <c r="H51">
        <v>13280</v>
      </c>
    </row>
    <row r="52" spans="1:8" x14ac:dyDescent="0.3">
      <c r="A52" t="s">
        <v>220</v>
      </c>
      <c r="B52">
        <v>1581</v>
      </c>
      <c r="C52">
        <v>826</v>
      </c>
      <c r="D52">
        <v>670</v>
      </c>
      <c r="E52">
        <v>815</v>
      </c>
      <c r="F52">
        <v>145</v>
      </c>
      <c r="G52">
        <v>0.22</v>
      </c>
      <c r="H52">
        <v>3892</v>
      </c>
    </row>
    <row r="53" spans="1:8" x14ac:dyDescent="0.3">
      <c r="A53" t="s">
        <v>26</v>
      </c>
      <c r="B53">
        <v>7370</v>
      </c>
      <c r="C53">
        <v>5854</v>
      </c>
      <c r="D53">
        <v>4962</v>
      </c>
      <c r="E53">
        <v>3783</v>
      </c>
      <c r="F53">
        <v>-1179</v>
      </c>
      <c r="G53">
        <v>-0.24</v>
      </c>
      <c r="H53">
        <v>21969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Üldosa</vt:lpstr>
      <vt:lpstr>Liikleja 2.1 tabelid</vt:lpstr>
      <vt:lpstr>Liikleja 2.2 tabelid</vt:lpstr>
      <vt:lpstr>Liikleja 2.3 tabelid</vt:lpstr>
      <vt:lpstr>Taristu</vt:lpstr>
      <vt:lpstr>Sõiduk</vt:lpstr>
      <vt:lpstr>Riskikäitumine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Pashkevich</dc:creator>
  <cp:lastModifiedBy>Greete Jänes</cp:lastModifiedBy>
  <dcterms:created xsi:type="dcterms:W3CDTF">2015-08-26T18:20:51Z</dcterms:created>
  <dcterms:modified xsi:type="dcterms:W3CDTF">2016-05-23T12:08:54Z</dcterms:modified>
</cp:coreProperties>
</file>