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tabel2015" sheetId="1" r:id="rId1"/>
  </sheets>
  <calcPr calcId="145621"/>
</workbook>
</file>

<file path=xl/calcChain.xml><?xml version="1.0" encoding="utf-8"?>
<calcChain xmlns="http://schemas.openxmlformats.org/spreadsheetml/2006/main">
  <c r="M41" i="1" l="1"/>
  <c r="M42" i="1" s="1"/>
  <c r="L41" i="1"/>
  <c r="L42" i="1" s="1"/>
  <c r="K41" i="1"/>
  <c r="K42" i="1" s="1"/>
  <c r="J41" i="1"/>
  <c r="J42" i="1" s="1"/>
  <c r="I41" i="1"/>
  <c r="I42" i="1" s="1"/>
  <c r="H41" i="1"/>
  <c r="H42" i="1" s="1"/>
  <c r="G41" i="1"/>
  <c r="G42" i="1" s="1"/>
  <c r="F41" i="1"/>
  <c r="F42" i="1" s="1"/>
  <c r="E41" i="1"/>
  <c r="E42" i="1" s="1"/>
  <c r="D41" i="1"/>
  <c r="D42" i="1" s="1"/>
  <c r="C41" i="1"/>
  <c r="C42" i="1" s="1"/>
  <c r="B41" i="1"/>
  <c r="B42" i="1" s="1"/>
  <c r="N42" i="1" s="1"/>
  <c r="O40" i="1"/>
  <c r="N40" i="1"/>
  <c r="O39" i="1"/>
  <c r="N39" i="1"/>
  <c r="O38" i="1"/>
  <c r="N38" i="1"/>
  <c r="M37" i="1"/>
  <c r="L37" i="1"/>
  <c r="K37" i="1"/>
  <c r="J37" i="1"/>
  <c r="I37" i="1"/>
  <c r="H37" i="1"/>
  <c r="G37" i="1"/>
  <c r="F37" i="1"/>
  <c r="E37" i="1"/>
  <c r="O37" i="1" s="1"/>
  <c r="D37" i="1"/>
  <c r="C37" i="1"/>
  <c r="B37" i="1"/>
  <c r="N37" i="1" s="1"/>
  <c r="O36" i="1"/>
  <c r="N36" i="1"/>
  <c r="O35" i="1"/>
  <c r="N35" i="1"/>
  <c r="O34" i="1"/>
  <c r="N34" i="1"/>
  <c r="M32" i="1"/>
  <c r="M33" i="1" s="1"/>
  <c r="M43" i="1" s="1"/>
  <c r="L32" i="1"/>
  <c r="L33" i="1" s="1"/>
  <c r="L43" i="1" s="1"/>
  <c r="K32" i="1"/>
  <c r="K33" i="1" s="1"/>
  <c r="K43" i="1" s="1"/>
  <c r="J32" i="1"/>
  <c r="J33" i="1" s="1"/>
  <c r="J43" i="1" s="1"/>
  <c r="I32" i="1"/>
  <c r="I33" i="1" s="1"/>
  <c r="I43" i="1" s="1"/>
  <c r="H32" i="1"/>
  <c r="H33" i="1" s="1"/>
  <c r="H43" i="1" s="1"/>
  <c r="G32" i="1"/>
  <c r="G33" i="1" s="1"/>
  <c r="G43" i="1" s="1"/>
  <c r="F32" i="1"/>
  <c r="F33" i="1" s="1"/>
  <c r="F43" i="1" s="1"/>
  <c r="E32" i="1"/>
  <c r="E33" i="1" s="1"/>
  <c r="D32" i="1"/>
  <c r="D33" i="1" s="1"/>
  <c r="D43" i="1" s="1"/>
  <c r="C32" i="1"/>
  <c r="C33" i="1" s="1"/>
  <c r="C43" i="1" s="1"/>
  <c r="B32" i="1"/>
  <c r="B33" i="1" s="1"/>
  <c r="O31" i="1"/>
  <c r="N31" i="1"/>
  <c r="O30" i="1"/>
  <c r="N30" i="1"/>
  <c r="O29" i="1"/>
  <c r="N29" i="1"/>
  <c r="M28" i="1"/>
  <c r="L28" i="1"/>
  <c r="K28" i="1"/>
  <c r="J28" i="1"/>
  <c r="I28" i="1"/>
  <c r="H28" i="1"/>
  <c r="G28" i="1"/>
  <c r="F28" i="1"/>
  <c r="E28" i="1"/>
  <c r="O28" i="1" s="1"/>
  <c r="D28" i="1"/>
  <c r="C28" i="1"/>
  <c r="B28" i="1"/>
  <c r="N28" i="1" s="1"/>
  <c r="O27" i="1"/>
  <c r="N27" i="1"/>
  <c r="O26" i="1"/>
  <c r="N26" i="1"/>
  <c r="O25" i="1"/>
  <c r="N25" i="1"/>
  <c r="M20" i="1"/>
  <c r="M21" i="1" s="1"/>
  <c r="L20" i="1"/>
  <c r="L21" i="1" s="1"/>
  <c r="K20" i="1"/>
  <c r="K21" i="1" s="1"/>
  <c r="J20" i="1"/>
  <c r="J21" i="1" s="1"/>
  <c r="I20" i="1"/>
  <c r="I21" i="1" s="1"/>
  <c r="H20" i="1"/>
  <c r="H21" i="1" s="1"/>
  <c r="G20" i="1"/>
  <c r="G21" i="1" s="1"/>
  <c r="F20" i="1"/>
  <c r="F21" i="1" s="1"/>
  <c r="E20" i="1"/>
  <c r="E21" i="1" s="1"/>
  <c r="D20" i="1"/>
  <c r="D21" i="1" s="1"/>
  <c r="C20" i="1"/>
  <c r="C21" i="1" s="1"/>
  <c r="B20" i="1"/>
  <c r="B21" i="1" s="1"/>
  <c r="O19" i="1"/>
  <c r="Q19" i="1" s="1"/>
  <c r="N19" i="1"/>
  <c r="P19" i="1" s="1"/>
  <c r="O18" i="1"/>
  <c r="Q18" i="1" s="1"/>
  <c r="N18" i="1"/>
  <c r="P18" i="1" s="1"/>
  <c r="O17" i="1"/>
  <c r="O20" i="1" s="1"/>
  <c r="N17" i="1"/>
  <c r="N20" i="1" s="1"/>
  <c r="M16" i="1"/>
  <c r="L16" i="1"/>
  <c r="K16" i="1"/>
  <c r="J16" i="1"/>
  <c r="I16" i="1"/>
  <c r="H16" i="1"/>
  <c r="G16" i="1"/>
  <c r="F16" i="1"/>
  <c r="E16" i="1"/>
  <c r="D16" i="1"/>
  <c r="C16" i="1"/>
  <c r="B16" i="1"/>
  <c r="O15" i="1"/>
  <c r="Q15" i="1" s="1"/>
  <c r="N15" i="1"/>
  <c r="P15" i="1" s="1"/>
  <c r="O14" i="1"/>
  <c r="Q14" i="1" s="1"/>
  <c r="N14" i="1"/>
  <c r="P14" i="1" s="1"/>
  <c r="O13" i="1"/>
  <c r="O16" i="1" s="1"/>
  <c r="Q16" i="1" s="1"/>
  <c r="N13" i="1"/>
  <c r="N16" i="1" s="1"/>
  <c r="M11" i="1"/>
  <c r="M12" i="1" s="1"/>
  <c r="L11" i="1"/>
  <c r="L12" i="1" s="1"/>
  <c r="K11" i="1"/>
  <c r="K12" i="1" s="1"/>
  <c r="J11" i="1"/>
  <c r="J12" i="1" s="1"/>
  <c r="I11" i="1"/>
  <c r="I12" i="1" s="1"/>
  <c r="H11" i="1"/>
  <c r="H12" i="1" s="1"/>
  <c r="G11" i="1"/>
  <c r="G12" i="1" s="1"/>
  <c r="F11" i="1"/>
  <c r="F12" i="1" s="1"/>
  <c r="E11" i="1"/>
  <c r="E12" i="1" s="1"/>
  <c r="D11" i="1"/>
  <c r="D12" i="1" s="1"/>
  <c r="C11" i="1"/>
  <c r="C12" i="1" s="1"/>
  <c r="B11" i="1"/>
  <c r="B12" i="1" s="1"/>
  <c r="O10" i="1"/>
  <c r="Q10" i="1" s="1"/>
  <c r="N10" i="1"/>
  <c r="P10" i="1" s="1"/>
  <c r="O9" i="1"/>
  <c r="Q9" i="1" s="1"/>
  <c r="N9" i="1"/>
  <c r="P9" i="1" s="1"/>
  <c r="O8" i="1"/>
  <c r="O11" i="1" s="1"/>
  <c r="N8" i="1"/>
  <c r="N11" i="1" s="1"/>
  <c r="M7" i="1"/>
  <c r="L7" i="1"/>
  <c r="K7" i="1"/>
  <c r="J7" i="1"/>
  <c r="I7" i="1"/>
  <c r="H7" i="1"/>
  <c r="G7" i="1"/>
  <c r="F7" i="1"/>
  <c r="E7" i="1"/>
  <c r="D7" i="1"/>
  <c r="C7" i="1"/>
  <c r="B7" i="1"/>
  <c r="O6" i="1"/>
  <c r="Q6" i="1" s="1"/>
  <c r="N6" i="1"/>
  <c r="P6" i="1" s="1"/>
  <c r="O5" i="1"/>
  <c r="Q5" i="1" s="1"/>
  <c r="N5" i="1"/>
  <c r="P5" i="1" s="1"/>
  <c r="O4" i="1"/>
  <c r="O7" i="1" s="1"/>
  <c r="Q7" i="1" s="1"/>
  <c r="N4" i="1"/>
  <c r="N7" i="1" s="1"/>
  <c r="N12" i="1" l="1"/>
  <c r="P7" i="1"/>
  <c r="N21" i="1"/>
  <c r="P21" i="1" s="1"/>
  <c r="P16" i="1"/>
  <c r="B22" i="1"/>
  <c r="D22" i="1"/>
  <c r="F22" i="1"/>
  <c r="H22" i="1"/>
  <c r="J22" i="1"/>
  <c r="L22" i="1"/>
  <c r="B43" i="1"/>
  <c r="N43" i="1" s="1"/>
  <c r="N33" i="1"/>
  <c r="O12" i="1"/>
  <c r="Q12" i="1" s="1"/>
  <c r="O21" i="1"/>
  <c r="C22" i="1"/>
  <c r="E22" i="1"/>
  <c r="G22" i="1"/>
  <c r="I22" i="1"/>
  <c r="K22" i="1"/>
  <c r="M22" i="1"/>
  <c r="E43" i="1"/>
  <c r="O43" i="1" s="1"/>
  <c r="O33" i="1"/>
  <c r="O42" i="1"/>
  <c r="P4" i="1"/>
  <c r="P8" i="1"/>
  <c r="P13" i="1"/>
  <c r="P17" i="1"/>
  <c r="N32" i="1"/>
  <c r="P11" i="1" s="1"/>
  <c r="N41" i="1"/>
  <c r="P20" i="1" s="1"/>
  <c r="Q4" i="1"/>
  <c r="Q8" i="1"/>
  <c r="Q13" i="1"/>
  <c r="Q17" i="1"/>
  <c r="O32" i="1"/>
  <c r="Q11" i="1" s="1"/>
  <c r="O41" i="1"/>
  <c r="Q20" i="1" s="1"/>
  <c r="O22" i="1" l="1"/>
  <c r="Q22" i="1" s="1"/>
  <c r="Q21" i="1"/>
  <c r="N22" i="1"/>
  <c r="P22" i="1" s="1"/>
  <c r="P12" i="1"/>
</calcChain>
</file>

<file path=xl/sharedStrings.xml><?xml version="1.0" encoding="utf-8"?>
<sst xmlns="http://schemas.openxmlformats.org/spreadsheetml/2006/main" count="75" uniqueCount="40">
  <si>
    <t>Eestis 2015. a esmakordselt arvele võetud sõidukite arvud kuude lõikes</t>
  </si>
  <si>
    <t>ilma ms, trak jne</t>
  </si>
  <si>
    <t>parandustega</t>
  </si>
  <si>
    <t>ainult sõidukid</t>
  </si>
  <si>
    <t>KÕIK sõidukid</t>
  </si>
  <si>
    <t>Kuu</t>
  </si>
  <si>
    <t>Sõiduautod</t>
  </si>
  <si>
    <t>sh uued</t>
  </si>
  <si>
    <t>Veoautod</t>
  </si>
  <si>
    <t>Bussid</t>
  </si>
  <si>
    <t>Moto</t>
  </si>
  <si>
    <t>Mopeed</t>
  </si>
  <si>
    <t>Haagised</t>
  </si>
  <si>
    <t>KOKKU</t>
  </si>
  <si>
    <t>Kokku</t>
  </si>
  <si>
    <t>jaanuar</t>
  </si>
  <si>
    <t>veebruar</t>
  </si>
  <si>
    <t>märts</t>
  </si>
  <si>
    <t>I - kvartal</t>
  </si>
  <si>
    <t>aprill</t>
  </si>
  <si>
    <t>mai</t>
  </si>
  <si>
    <t>juuni</t>
  </si>
  <si>
    <t>II - kvartal</t>
  </si>
  <si>
    <t>I -POOLAASTA</t>
  </si>
  <si>
    <t>juuli</t>
  </si>
  <si>
    <t>august</t>
  </si>
  <si>
    <t>september</t>
  </si>
  <si>
    <t>III - kvartal</t>
  </si>
  <si>
    <t>oktoober</t>
  </si>
  <si>
    <t>november</t>
  </si>
  <si>
    <t>detsember</t>
  </si>
  <si>
    <t>IV - kvartal</t>
  </si>
  <si>
    <t>II -POOLAASTA</t>
  </si>
  <si>
    <t>2015 AASTA</t>
  </si>
  <si>
    <t>Maastikusõiduk</t>
  </si>
  <si>
    <t>Traktor</t>
  </si>
  <si>
    <t>Liikurmasin</t>
  </si>
  <si>
    <t>Traktorihaagis</t>
  </si>
  <si>
    <t>Väikelaev(alla 12m ka)</t>
  </si>
  <si>
    <t>Jetid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</si>
</sst>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b/>
      <sz val="10"/>
      <name val="Arial"/>
      <family val="2"/>
      <charset val="186"/>
    </font>
    <font>
      <b/>
      <sz val="11"/>
      <name val="Arial"/>
      <family val="2"/>
      <charset val="186"/>
    </font>
    <font>
      <sz val="10"/>
      <name val="Arial"/>
      <family val="2"/>
    </font>
    <font>
      <sz val="12"/>
      <name val="Arial"/>
      <family val="2"/>
      <charset val="186"/>
    </font>
    <font>
      <sz val="12"/>
      <name val="Arial"/>
      <family val="2"/>
    </font>
    <font>
      <sz val="10"/>
      <color theme="1"/>
      <name val="Arial"/>
      <family val="2"/>
      <charset val="186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1" fillId="0" borderId="0"/>
    <xf numFmtId="0" fontId="2" fillId="0" borderId="0"/>
  </cellStyleXfs>
  <cellXfs count="136">
    <xf numFmtId="0" fontId="0" fillId="0" borderId="0" xfId="0"/>
    <xf numFmtId="0" fontId="3" fillId="0" borderId="0" xfId="1" applyFont="1"/>
    <xf numFmtId="0" fontId="2" fillId="0" borderId="0" xfId="1"/>
    <xf numFmtId="0" fontId="2" fillId="0" borderId="0" xfId="1" applyFont="1"/>
    <xf numFmtId="0" fontId="3" fillId="2" borderId="1" xfId="1" applyFont="1" applyFill="1" applyBorder="1"/>
    <xf numFmtId="0" fontId="3" fillId="2" borderId="2" xfId="1" applyFont="1" applyFill="1" applyBorder="1"/>
    <xf numFmtId="0" fontId="3" fillId="3" borderId="1" xfId="1" applyFont="1" applyFill="1" applyBorder="1"/>
    <xf numFmtId="0" fontId="3" fillId="3" borderId="2" xfId="1" applyFont="1" applyFill="1" applyBorder="1"/>
    <xf numFmtId="0" fontId="4" fillId="4" borderId="3" xfId="1" applyFont="1" applyFill="1" applyBorder="1" applyAlignment="1">
      <alignment horizontal="left"/>
    </xf>
    <xf numFmtId="0" fontId="4" fillId="4" borderId="4" xfId="1" applyFont="1" applyFill="1" applyBorder="1" applyAlignment="1">
      <alignment horizontal="center"/>
    </xf>
    <xf numFmtId="0" fontId="4" fillId="4" borderId="5" xfId="1" applyFont="1" applyFill="1" applyBorder="1"/>
    <xf numFmtId="0" fontId="4" fillId="4" borderId="6" xfId="1" applyFont="1" applyFill="1" applyBorder="1" applyAlignment="1">
      <alignment horizontal="center"/>
    </xf>
    <xf numFmtId="0" fontId="4" fillId="4" borderId="7" xfId="1" applyFont="1" applyFill="1" applyBorder="1" applyAlignment="1">
      <alignment horizontal="center"/>
    </xf>
    <xf numFmtId="0" fontId="5" fillId="3" borderId="8" xfId="1" applyFont="1" applyFill="1" applyBorder="1"/>
    <xf numFmtId="0" fontId="5" fillId="3" borderId="9" xfId="1" applyFont="1" applyFill="1" applyBorder="1"/>
    <xf numFmtId="0" fontId="4" fillId="0" borderId="0" xfId="1" applyFont="1"/>
    <xf numFmtId="0" fontId="4" fillId="0" borderId="10" xfId="1" applyFont="1" applyBorder="1" applyAlignment="1">
      <alignment horizontal="left"/>
    </xf>
    <xf numFmtId="0" fontId="6" fillId="0" borderId="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2" fillId="0" borderId="11" xfId="1" applyBorder="1" applyAlignment="1">
      <alignment horizontal="center"/>
    </xf>
    <xf numFmtId="0" fontId="2" fillId="0" borderId="0" xfId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7" fillId="0" borderId="15" xfId="1" applyFont="1" applyBorder="1"/>
    <xf numFmtId="0" fontId="7" fillId="0" borderId="16" xfId="1" applyFont="1" applyBorder="1"/>
    <xf numFmtId="0" fontId="4" fillId="0" borderId="17" xfId="1" applyFont="1" applyBorder="1" applyAlignment="1">
      <alignment horizontal="left"/>
    </xf>
    <xf numFmtId="0" fontId="2" fillId="0" borderId="18" xfId="1" applyBorder="1" applyAlignment="1">
      <alignment horizontal="center"/>
    </xf>
    <xf numFmtId="0" fontId="2" fillId="0" borderId="19" xfId="1" applyBorder="1" applyAlignment="1">
      <alignment horizontal="center"/>
    </xf>
    <xf numFmtId="0" fontId="2" fillId="0" borderId="20" xfId="1" applyBorder="1" applyAlignment="1">
      <alignment horizontal="center"/>
    </xf>
    <xf numFmtId="0" fontId="2" fillId="0" borderId="21" xfId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5" fillId="0" borderId="21" xfId="1" applyFont="1" applyBorder="1" applyAlignment="1">
      <alignment horizontal="center"/>
    </xf>
    <xf numFmtId="0" fontId="7" fillId="0" borderId="22" xfId="1" applyFont="1" applyBorder="1"/>
    <xf numFmtId="0" fontId="7" fillId="0" borderId="21" xfId="1" applyFont="1" applyBorder="1"/>
    <xf numFmtId="0" fontId="4" fillId="0" borderId="23" xfId="1" applyFont="1" applyBorder="1" applyAlignment="1">
      <alignment horizontal="left"/>
    </xf>
    <xf numFmtId="0" fontId="2" fillId="0" borderId="24" xfId="1" applyBorder="1" applyAlignment="1">
      <alignment horizontal="center"/>
    </xf>
    <xf numFmtId="0" fontId="6" fillId="0" borderId="26" xfId="1" applyFont="1" applyBorder="1" applyAlignment="1">
      <alignment horizontal="center"/>
    </xf>
    <xf numFmtId="0" fontId="2" fillId="0" borderId="25" xfId="1" applyBorder="1" applyAlignment="1">
      <alignment horizontal="center"/>
    </xf>
    <xf numFmtId="0" fontId="2" fillId="0" borderId="26" xfId="1" applyBorder="1" applyAlignment="1">
      <alignment horizontal="center"/>
    </xf>
    <xf numFmtId="0" fontId="4" fillId="3" borderId="17" xfId="1" applyFont="1" applyFill="1" applyBorder="1" applyAlignment="1">
      <alignment horizontal="left"/>
    </xf>
    <xf numFmtId="0" fontId="4" fillId="3" borderId="18" xfId="1" applyFont="1" applyFill="1" applyBorder="1" applyAlignment="1">
      <alignment horizontal="center"/>
    </xf>
    <xf numFmtId="0" fontId="4" fillId="3" borderId="19" xfId="1" applyFont="1" applyFill="1" applyBorder="1" applyAlignment="1">
      <alignment horizontal="center"/>
    </xf>
    <xf numFmtId="0" fontId="4" fillId="3" borderId="20" xfId="1" applyFont="1" applyFill="1" applyBorder="1" applyAlignment="1">
      <alignment horizontal="center"/>
    </xf>
    <xf numFmtId="0" fontId="5" fillId="3" borderId="27" xfId="1" applyFont="1" applyFill="1" applyBorder="1" applyAlignment="1">
      <alignment horizontal="center"/>
    </xf>
    <xf numFmtId="0" fontId="4" fillId="3" borderId="21" xfId="1" applyFont="1" applyFill="1" applyBorder="1" applyAlignment="1">
      <alignment horizontal="center"/>
    </xf>
    <xf numFmtId="0" fontId="7" fillId="3" borderId="22" xfId="1" applyFont="1" applyFill="1" applyBorder="1"/>
    <xf numFmtId="0" fontId="7" fillId="3" borderId="21" xfId="1" applyFont="1" applyFill="1" applyBorder="1"/>
    <xf numFmtId="0" fontId="4" fillId="0" borderId="13" xfId="1" applyFont="1" applyBorder="1" applyAlignment="1">
      <alignment horizontal="left"/>
    </xf>
    <xf numFmtId="0" fontId="2" fillId="0" borderId="28" xfId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2" xfId="1" applyBorder="1" applyAlignment="1">
      <alignment horizontal="center"/>
    </xf>
    <xf numFmtId="0" fontId="4" fillId="0" borderId="27" xfId="1" applyFont="1" applyBorder="1" applyAlignment="1">
      <alignment horizontal="left"/>
    </xf>
    <xf numFmtId="0" fontId="2" fillId="0" borderId="19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4" fillId="3" borderId="27" xfId="1" applyFont="1" applyFill="1" applyBorder="1" applyAlignment="1">
      <alignment horizontal="left"/>
    </xf>
    <xf numFmtId="0" fontId="4" fillId="5" borderId="29" xfId="1" applyFont="1" applyFill="1" applyBorder="1" applyAlignment="1">
      <alignment horizontal="left"/>
    </xf>
    <xf numFmtId="0" fontId="5" fillId="5" borderId="30" xfId="1" applyFont="1" applyFill="1" applyBorder="1" applyAlignment="1">
      <alignment horizontal="center"/>
    </xf>
    <xf numFmtId="0" fontId="5" fillId="5" borderId="31" xfId="1" applyFont="1" applyFill="1" applyBorder="1" applyAlignment="1">
      <alignment horizontal="center"/>
    </xf>
    <xf numFmtId="0" fontId="5" fillId="5" borderId="29" xfId="1" applyFont="1" applyFill="1" applyBorder="1" applyAlignment="1">
      <alignment horizontal="center"/>
    </xf>
    <xf numFmtId="0" fontId="5" fillId="5" borderId="32" xfId="1" applyFont="1" applyFill="1" applyBorder="1" applyAlignment="1">
      <alignment horizontal="center"/>
    </xf>
    <xf numFmtId="0" fontId="3" fillId="5" borderId="33" xfId="1" applyFont="1" applyFill="1" applyBorder="1"/>
    <xf numFmtId="0" fontId="3" fillId="5" borderId="32" xfId="1" applyFont="1" applyFill="1" applyBorder="1"/>
    <xf numFmtId="0" fontId="5" fillId="0" borderId="0" xfId="1" applyFont="1" applyFill="1"/>
    <xf numFmtId="0" fontId="4" fillId="0" borderId="34" xfId="1" applyFont="1" applyBorder="1" applyAlignment="1">
      <alignment horizontal="left"/>
    </xf>
    <xf numFmtId="0" fontId="2" fillId="0" borderId="35" xfId="1" applyBorder="1" applyAlignment="1">
      <alignment horizontal="center"/>
    </xf>
    <xf numFmtId="0" fontId="6" fillId="0" borderId="36" xfId="1" applyFont="1" applyBorder="1" applyAlignment="1">
      <alignment horizontal="center"/>
    </xf>
    <xf numFmtId="0" fontId="2" fillId="0" borderId="37" xfId="1" applyBorder="1" applyAlignment="1">
      <alignment horizontal="center"/>
    </xf>
    <xf numFmtId="0" fontId="2" fillId="0" borderId="36" xfId="1" applyBorder="1" applyAlignment="1">
      <alignment horizontal="center"/>
    </xf>
    <xf numFmtId="0" fontId="6" fillId="0" borderId="35" xfId="1" applyFont="1" applyBorder="1" applyAlignment="1">
      <alignment horizontal="center"/>
    </xf>
    <xf numFmtId="0" fontId="8" fillId="6" borderId="38" xfId="1" applyFont="1" applyFill="1" applyBorder="1"/>
    <xf numFmtId="0" fontId="8" fillId="6" borderId="39" xfId="1" applyFont="1" applyFill="1" applyBorder="1"/>
    <xf numFmtId="0" fontId="6" fillId="0" borderId="18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2" fillId="0" borderId="25" xfId="1" applyFont="1" applyBorder="1" applyAlignment="1">
      <alignment horizontal="center"/>
    </xf>
    <xf numFmtId="0" fontId="6" fillId="0" borderId="25" xfId="1" applyFont="1" applyBorder="1" applyAlignment="1">
      <alignment horizontal="center"/>
    </xf>
    <xf numFmtId="0" fontId="6" fillId="0" borderId="24" xfId="1" applyFont="1" applyBorder="1" applyAlignment="1">
      <alignment horizontal="center"/>
    </xf>
    <xf numFmtId="0" fontId="6" fillId="0" borderId="28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5" fillId="0" borderId="23" xfId="1" applyFont="1" applyBorder="1" applyAlignment="1">
      <alignment horizontal="center"/>
    </xf>
    <xf numFmtId="0" fontId="5" fillId="3" borderId="40" xfId="1" applyFont="1" applyFill="1" applyBorder="1" applyAlignment="1">
      <alignment horizontal="center"/>
    </xf>
    <xf numFmtId="0" fontId="7" fillId="5" borderId="33" xfId="1" applyFont="1" applyFill="1" applyBorder="1"/>
    <xf numFmtId="0" fontId="7" fillId="5" borderId="32" xfId="1" applyFont="1" applyFill="1" applyBorder="1"/>
    <xf numFmtId="0" fontId="3" fillId="4" borderId="41" xfId="1" applyFont="1" applyFill="1" applyBorder="1"/>
    <xf numFmtId="0" fontId="3" fillId="4" borderId="42" xfId="1" applyFont="1" applyFill="1" applyBorder="1" applyAlignment="1">
      <alignment horizontal="center"/>
    </xf>
    <xf numFmtId="0" fontId="3" fillId="4" borderId="43" xfId="1" applyFont="1" applyFill="1" applyBorder="1" applyAlignment="1">
      <alignment horizontal="center"/>
    </xf>
    <xf numFmtId="0" fontId="3" fillId="4" borderId="44" xfId="1" applyFont="1" applyFill="1" applyBorder="1" applyAlignment="1">
      <alignment horizontal="center"/>
    </xf>
    <xf numFmtId="0" fontId="5" fillId="7" borderId="45" xfId="1" applyFont="1" applyFill="1" applyBorder="1" applyAlignment="1">
      <alignment horizontal="center"/>
    </xf>
    <xf numFmtId="0" fontId="3" fillId="8" borderId="46" xfId="1" applyFont="1" applyFill="1" applyBorder="1"/>
    <xf numFmtId="0" fontId="3" fillId="8" borderId="47" xfId="1" applyFont="1" applyFill="1" applyBorder="1"/>
    <xf numFmtId="0" fontId="4" fillId="4" borderId="3" xfId="1" applyFont="1" applyFill="1" applyBorder="1" applyAlignment="1">
      <alignment horizontal="center"/>
    </xf>
    <xf numFmtId="0" fontId="2" fillId="0" borderId="48" xfId="1" applyBorder="1" applyAlignment="1">
      <alignment horizontal="center"/>
    </xf>
    <xf numFmtId="0" fontId="2" fillId="0" borderId="49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48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48" xfId="1" applyFont="1" applyBorder="1" applyAlignment="1">
      <alignment horizontal="center"/>
    </xf>
    <xf numFmtId="0" fontId="2" fillId="0" borderId="50" xfId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50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50" xfId="1" applyFont="1" applyBorder="1" applyAlignment="1">
      <alignment horizontal="center"/>
    </xf>
    <xf numFmtId="0" fontId="5" fillId="0" borderId="50" xfId="1" applyFont="1" applyBorder="1" applyAlignment="1">
      <alignment horizontal="center"/>
    </xf>
    <xf numFmtId="0" fontId="2" fillId="0" borderId="51" xfId="1" applyBorder="1" applyAlignment="1">
      <alignment horizontal="center"/>
    </xf>
    <xf numFmtId="0" fontId="4" fillId="3" borderId="50" xfId="1" applyFont="1" applyFill="1" applyBorder="1" applyAlignment="1">
      <alignment horizontal="center"/>
    </xf>
    <xf numFmtId="0" fontId="4" fillId="3" borderId="17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0" xfId="1" applyFont="1" applyFill="1" applyBorder="1" applyAlignment="1">
      <alignment horizontal="center"/>
    </xf>
    <xf numFmtId="0" fontId="5" fillId="3" borderId="21" xfId="1" applyFont="1" applyFill="1" applyBorder="1" applyAlignment="1">
      <alignment horizontal="center"/>
    </xf>
    <xf numFmtId="0" fontId="4" fillId="5" borderId="30" xfId="1" applyFont="1" applyFill="1" applyBorder="1" applyAlignment="1">
      <alignment horizontal="left"/>
    </xf>
    <xf numFmtId="0" fontId="5" fillId="5" borderId="33" xfId="1" applyFont="1" applyFill="1" applyBorder="1" applyAlignment="1">
      <alignment horizontal="center"/>
    </xf>
    <xf numFmtId="0" fontId="4" fillId="5" borderId="30" xfId="1" applyFont="1" applyFill="1" applyBorder="1" applyAlignment="1">
      <alignment horizontal="center"/>
    </xf>
    <xf numFmtId="0" fontId="4" fillId="5" borderId="32" xfId="1" applyFont="1" applyFill="1" applyBorder="1" applyAlignment="1">
      <alignment horizontal="center"/>
    </xf>
    <xf numFmtId="0" fontId="5" fillId="5" borderId="52" xfId="1" applyFont="1" applyFill="1" applyBorder="1" applyAlignment="1">
      <alignment horizontal="center"/>
    </xf>
    <xf numFmtId="0" fontId="4" fillId="0" borderId="53" xfId="1" applyFont="1" applyBorder="1" applyAlignment="1">
      <alignment horizontal="left"/>
    </xf>
    <xf numFmtId="0" fontId="10" fillId="0" borderId="54" xfId="1" applyFont="1" applyBorder="1" applyAlignment="1">
      <alignment horizontal="center"/>
    </xf>
    <xf numFmtId="0" fontId="10" fillId="0" borderId="55" xfId="1" applyFont="1" applyBorder="1" applyAlignment="1">
      <alignment horizontal="center"/>
    </xf>
    <xf numFmtId="0" fontId="4" fillId="0" borderId="19" xfId="1" applyFont="1" applyBorder="1" applyAlignment="1">
      <alignment horizontal="left"/>
    </xf>
    <xf numFmtId="0" fontId="4" fillId="0" borderId="25" xfId="1" applyFont="1" applyBorder="1" applyAlignment="1">
      <alignment horizontal="left"/>
    </xf>
    <xf numFmtId="0" fontId="9" fillId="0" borderId="48" xfId="1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4" fillId="5" borderId="56" xfId="1" applyFont="1" applyFill="1" applyBorder="1" applyAlignment="1">
      <alignment horizontal="left"/>
    </xf>
    <xf numFmtId="0" fontId="4" fillId="5" borderId="28" xfId="1" applyFont="1" applyFill="1" applyBorder="1" applyAlignment="1">
      <alignment horizontal="center"/>
    </xf>
    <xf numFmtId="0" fontId="4" fillId="5" borderId="57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5" borderId="48" xfId="1" applyFont="1" applyFill="1" applyBorder="1" applyAlignment="1">
      <alignment horizontal="center"/>
    </xf>
    <xf numFmtId="0" fontId="4" fillId="4" borderId="29" xfId="1" applyFont="1" applyFill="1" applyBorder="1" applyAlignment="1">
      <alignment horizontal="left"/>
    </xf>
    <xf numFmtId="0" fontId="5" fillId="4" borderId="30" xfId="1" applyFont="1" applyFill="1" applyBorder="1" applyAlignment="1">
      <alignment horizontal="center"/>
    </xf>
    <xf numFmtId="0" fontId="5" fillId="4" borderId="31" xfId="1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4" borderId="32" xfId="1" applyFont="1" applyFill="1" applyBorder="1" applyAlignment="1">
      <alignment horizontal="center"/>
    </xf>
  </cellXfs>
  <cellStyles count="8">
    <cellStyle name="Normaallaad" xfId="0" builtinId="0"/>
    <cellStyle name="Normaallaad 2" xfId="1"/>
    <cellStyle name="Normaallaad 2 2" xfId="2"/>
    <cellStyle name="Normaallaad 3" xfId="3"/>
    <cellStyle name="Normaallaad 4" xfId="4"/>
    <cellStyle name="Normaallaad 5" xfId="5"/>
    <cellStyle name="Normaallaad 6" xfId="6"/>
    <cellStyle name="Normal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abSelected="1" workbookViewId="0">
      <selection activeCell="T12" sqref="T12"/>
    </sheetView>
  </sheetViews>
  <sheetFormatPr defaultRowHeight="12.75" x14ac:dyDescent="0.2"/>
  <cols>
    <col min="1" max="1" width="15.140625" style="2" customWidth="1"/>
    <col min="2" max="2" width="14" style="2" customWidth="1"/>
    <col min="3" max="3" width="8.140625" style="2" bestFit="1" customWidth="1"/>
    <col min="4" max="4" width="9.28515625" style="2" customWidth="1"/>
    <col min="5" max="5" width="8.140625" style="2" bestFit="1" customWidth="1"/>
    <col min="6" max="6" width="9.140625" style="2"/>
    <col min="7" max="7" width="8.140625" style="2" bestFit="1" customWidth="1"/>
    <col min="8" max="8" width="13.42578125" style="2" customWidth="1"/>
    <col min="9" max="9" width="8.140625" style="2" bestFit="1" customWidth="1"/>
    <col min="10" max="10" width="10" style="2" customWidth="1"/>
    <col min="11" max="11" width="8.140625" style="2" bestFit="1" customWidth="1"/>
    <col min="12" max="13" width="7.85546875" style="2" customWidth="1"/>
    <col min="14" max="14" width="7.5703125" style="2" customWidth="1"/>
    <col min="15" max="15" width="10.140625" style="2" bestFit="1" customWidth="1"/>
    <col min="16" max="16384" width="9.140625" style="2"/>
  </cols>
  <sheetData>
    <row r="1" spans="1:17" ht="16.5" thickBot="1" x14ac:dyDescent="0.3">
      <c r="A1" s="1" t="s">
        <v>0</v>
      </c>
      <c r="N1" s="3" t="s">
        <v>1</v>
      </c>
    </row>
    <row r="2" spans="1:17" ht="14.25" customHeight="1" thickBot="1" x14ac:dyDescent="0.3">
      <c r="A2" s="2" t="s">
        <v>2</v>
      </c>
      <c r="N2" s="4" t="s">
        <v>3</v>
      </c>
      <c r="O2" s="5"/>
      <c r="P2" s="6" t="s">
        <v>4</v>
      </c>
      <c r="Q2" s="7"/>
    </row>
    <row r="3" spans="1:17" s="15" customFormat="1" ht="15.75" customHeight="1" thickBot="1" x14ac:dyDescent="0.3">
      <c r="A3" s="8" t="s">
        <v>5</v>
      </c>
      <c r="B3" s="9" t="s">
        <v>6</v>
      </c>
      <c r="C3" s="10" t="s">
        <v>7</v>
      </c>
      <c r="D3" s="9" t="s">
        <v>8</v>
      </c>
      <c r="E3" s="10" t="s">
        <v>7</v>
      </c>
      <c r="F3" s="11" t="s">
        <v>9</v>
      </c>
      <c r="G3" s="10" t="s">
        <v>7</v>
      </c>
      <c r="H3" s="11" t="s">
        <v>10</v>
      </c>
      <c r="I3" s="10" t="s">
        <v>7</v>
      </c>
      <c r="J3" s="11" t="s">
        <v>11</v>
      </c>
      <c r="K3" s="10" t="s">
        <v>7</v>
      </c>
      <c r="L3" s="11" t="s">
        <v>12</v>
      </c>
      <c r="M3" s="10" t="s">
        <v>7</v>
      </c>
      <c r="N3" s="12" t="s">
        <v>13</v>
      </c>
      <c r="O3" s="10" t="s">
        <v>7</v>
      </c>
      <c r="P3" s="13" t="s">
        <v>14</v>
      </c>
      <c r="Q3" s="14" t="s">
        <v>7</v>
      </c>
    </row>
    <row r="4" spans="1:17" ht="15" customHeight="1" x14ac:dyDescent="0.25">
      <c r="A4" s="16" t="s">
        <v>15</v>
      </c>
      <c r="B4" s="17">
        <v>3231</v>
      </c>
      <c r="C4" s="18">
        <v>1692</v>
      </c>
      <c r="D4" s="17">
        <v>723</v>
      </c>
      <c r="E4" s="19">
        <v>472</v>
      </c>
      <c r="F4" s="20">
        <v>51</v>
      </c>
      <c r="G4" s="21">
        <v>23</v>
      </c>
      <c r="H4" s="20">
        <v>148</v>
      </c>
      <c r="I4" s="21">
        <v>112</v>
      </c>
      <c r="J4" s="20">
        <v>16</v>
      </c>
      <c r="K4" s="21">
        <v>4</v>
      </c>
      <c r="L4" s="18">
        <v>371</v>
      </c>
      <c r="M4" s="19">
        <v>303</v>
      </c>
      <c r="N4" s="22">
        <f t="shared" ref="N4:O6" si="0">SUM(B4+D4+F4+H4+J4+L4)</f>
        <v>4540</v>
      </c>
      <c r="O4" s="23">
        <f t="shared" si="0"/>
        <v>2606</v>
      </c>
      <c r="P4" s="24">
        <f t="shared" ref="P4:Q22" si="1">SUM(N4+N25)</f>
        <v>4678</v>
      </c>
      <c r="Q4" s="25">
        <f t="shared" si="1"/>
        <v>2695</v>
      </c>
    </row>
    <row r="5" spans="1:17" ht="15" customHeight="1" x14ac:dyDescent="0.25">
      <c r="A5" s="26" t="s">
        <v>16</v>
      </c>
      <c r="B5" s="27">
        <v>2864</v>
      </c>
      <c r="C5" s="28">
        <v>1239</v>
      </c>
      <c r="D5" s="27">
        <v>604</v>
      </c>
      <c r="E5" s="29">
        <v>319</v>
      </c>
      <c r="F5" s="28">
        <v>57</v>
      </c>
      <c r="G5" s="27">
        <v>24</v>
      </c>
      <c r="H5" s="28">
        <v>136</v>
      </c>
      <c r="I5" s="27">
        <v>68</v>
      </c>
      <c r="J5" s="28">
        <v>35</v>
      </c>
      <c r="K5" s="27">
        <v>22</v>
      </c>
      <c r="L5" s="28">
        <v>375</v>
      </c>
      <c r="M5" s="30">
        <v>303</v>
      </c>
      <c r="N5" s="31">
        <f t="shared" si="0"/>
        <v>4071</v>
      </c>
      <c r="O5" s="32">
        <f t="shared" si="0"/>
        <v>1975</v>
      </c>
      <c r="P5" s="33">
        <f t="shared" si="1"/>
        <v>4191</v>
      </c>
      <c r="Q5" s="34">
        <f t="shared" si="1"/>
        <v>2047</v>
      </c>
    </row>
    <row r="6" spans="1:17" ht="15" customHeight="1" x14ac:dyDescent="0.25">
      <c r="A6" s="35" t="s">
        <v>17</v>
      </c>
      <c r="B6" s="36">
        <v>4133</v>
      </c>
      <c r="C6" s="76">
        <v>1993</v>
      </c>
      <c r="D6" s="36">
        <v>764</v>
      </c>
      <c r="E6" s="37">
        <v>460</v>
      </c>
      <c r="F6" s="38">
        <v>50</v>
      </c>
      <c r="G6" s="36">
        <v>18</v>
      </c>
      <c r="H6" s="38">
        <v>281</v>
      </c>
      <c r="I6" s="36">
        <v>93</v>
      </c>
      <c r="J6" s="38">
        <v>136</v>
      </c>
      <c r="K6" s="36">
        <v>84</v>
      </c>
      <c r="L6" s="38">
        <v>538</v>
      </c>
      <c r="M6" s="39">
        <v>446</v>
      </c>
      <c r="N6" s="22">
        <f t="shared" si="0"/>
        <v>5902</v>
      </c>
      <c r="O6" s="23">
        <f t="shared" si="0"/>
        <v>3094</v>
      </c>
      <c r="P6" s="33">
        <f t="shared" si="1"/>
        <v>6160</v>
      </c>
      <c r="Q6" s="34">
        <f t="shared" si="1"/>
        <v>3275</v>
      </c>
    </row>
    <row r="7" spans="1:17" ht="16.5" customHeight="1" x14ac:dyDescent="0.25">
      <c r="A7" s="40" t="s">
        <v>18</v>
      </c>
      <c r="B7" s="41">
        <f>SUM(B4:B6)</f>
        <v>10228</v>
      </c>
      <c r="C7" s="42">
        <f t="shared" ref="C7:M7" si="2">SUM(C4:C6)</f>
        <v>4924</v>
      </c>
      <c r="D7" s="41">
        <f t="shared" si="2"/>
        <v>2091</v>
      </c>
      <c r="E7" s="43">
        <f t="shared" si="2"/>
        <v>1251</v>
      </c>
      <c r="F7" s="42">
        <f t="shared" si="2"/>
        <v>158</v>
      </c>
      <c r="G7" s="41">
        <f t="shared" si="2"/>
        <v>65</v>
      </c>
      <c r="H7" s="42">
        <f t="shared" si="2"/>
        <v>565</v>
      </c>
      <c r="I7" s="42">
        <f t="shared" si="2"/>
        <v>273</v>
      </c>
      <c r="J7" s="42">
        <f t="shared" si="2"/>
        <v>187</v>
      </c>
      <c r="K7" s="41">
        <f t="shared" si="2"/>
        <v>110</v>
      </c>
      <c r="L7" s="42">
        <f t="shared" si="2"/>
        <v>1284</v>
      </c>
      <c r="M7" s="43">
        <f t="shared" si="2"/>
        <v>1052</v>
      </c>
      <c r="N7" s="44">
        <f>SUM(N4:N6)</f>
        <v>14513</v>
      </c>
      <c r="O7" s="45">
        <f>SUM(O4:O6)</f>
        <v>7675</v>
      </c>
      <c r="P7" s="46">
        <f t="shared" si="1"/>
        <v>15029</v>
      </c>
      <c r="Q7" s="47">
        <f t="shared" si="1"/>
        <v>8017</v>
      </c>
    </row>
    <row r="8" spans="1:17" ht="15" customHeight="1" x14ac:dyDescent="0.25">
      <c r="A8" s="48" t="s">
        <v>19</v>
      </c>
      <c r="B8" s="49">
        <v>4155</v>
      </c>
      <c r="C8" s="17">
        <v>2026</v>
      </c>
      <c r="D8" s="49">
        <v>805</v>
      </c>
      <c r="E8" s="21">
        <v>417</v>
      </c>
      <c r="F8" s="20">
        <v>47</v>
      </c>
      <c r="G8" s="21">
        <v>22</v>
      </c>
      <c r="H8" s="50">
        <v>348</v>
      </c>
      <c r="I8" s="21">
        <v>136</v>
      </c>
      <c r="J8" s="20">
        <v>206</v>
      </c>
      <c r="K8" s="21">
        <v>130</v>
      </c>
      <c r="L8" s="20">
        <v>696</v>
      </c>
      <c r="M8" s="51">
        <v>593</v>
      </c>
      <c r="N8" s="22">
        <f t="shared" ref="N8:O10" si="3">SUM(B8+D8+F8+H8+J8+L8)</f>
        <v>6257</v>
      </c>
      <c r="O8" s="23">
        <f t="shared" si="3"/>
        <v>3324</v>
      </c>
      <c r="P8" s="33">
        <f t="shared" si="1"/>
        <v>6647</v>
      </c>
      <c r="Q8" s="34">
        <f t="shared" si="1"/>
        <v>3597</v>
      </c>
    </row>
    <row r="9" spans="1:17" ht="15" customHeight="1" x14ac:dyDescent="0.25">
      <c r="A9" s="52" t="s">
        <v>20</v>
      </c>
      <c r="B9" s="53">
        <v>3897</v>
      </c>
      <c r="C9" s="72">
        <v>1747</v>
      </c>
      <c r="D9" s="53">
        <v>663</v>
      </c>
      <c r="E9" s="27">
        <v>374</v>
      </c>
      <c r="F9" s="28">
        <v>63</v>
      </c>
      <c r="G9" s="27">
        <v>33</v>
      </c>
      <c r="H9" s="28">
        <v>312</v>
      </c>
      <c r="I9" s="27">
        <v>111</v>
      </c>
      <c r="J9" s="28">
        <v>222</v>
      </c>
      <c r="K9" s="27">
        <v>128</v>
      </c>
      <c r="L9" s="28">
        <v>822</v>
      </c>
      <c r="M9" s="54">
        <v>692</v>
      </c>
      <c r="N9" s="31">
        <f t="shared" si="3"/>
        <v>5979</v>
      </c>
      <c r="O9" s="32">
        <f t="shared" si="3"/>
        <v>3085</v>
      </c>
      <c r="P9" s="33">
        <f t="shared" si="1"/>
        <v>6317</v>
      </c>
      <c r="Q9" s="34">
        <f t="shared" si="1"/>
        <v>3333</v>
      </c>
    </row>
    <row r="10" spans="1:17" ht="15" customHeight="1" x14ac:dyDescent="0.25">
      <c r="A10" s="48" t="s">
        <v>21</v>
      </c>
      <c r="B10" s="20">
        <v>4177</v>
      </c>
      <c r="C10" s="17">
        <v>2065</v>
      </c>
      <c r="D10" s="50">
        <v>676</v>
      </c>
      <c r="E10" s="79">
        <v>358</v>
      </c>
      <c r="F10" s="20">
        <v>43</v>
      </c>
      <c r="G10" s="21">
        <v>16</v>
      </c>
      <c r="H10" s="20">
        <v>291</v>
      </c>
      <c r="I10" s="21">
        <v>83</v>
      </c>
      <c r="J10" s="20">
        <v>206</v>
      </c>
      <c r="K10" s="21">
        <v>108</v>
      </c>
      <c r="L10" s="20">
        <v>592</v>
      </c>
      <c r="M10" s="51">
        <v>492</v>
      </c>
      <c r="N10" s="22">
        <f t="shared" si="3"/>
        <v>5985</v>
      </c>
      <c r="O10" s="23">
        <f t="shared" si="3"/>
        <v>3122</v>
      </c>
      <c r="P10" s="33">
        <f t="shared" si="1"/>
        <v>6319</v>
      </c>
      <c r="Q10" s="34">
        <f t="shared" si="1"/>
        <v>3348</v>
      </c>
    </row>
    <row r="11" spans="1:17" ht="16.5" customHeight="1" x14ac:dyDescent="0.25">
      <c r="A11" s="55" t="s">
        <v>22</v>
      </c>
      <c r="B11" s="42">
        <f t="shared" ref="B11:M11" si="4">SUM(B8:B10)</f>
        <v>12229</v>
      </c>
      <c r="C11" s="41">
        <f t="shared" si="4"/>
        <v>5838</v>
      </c>
      <c r="D11" s="42">
        <f t="shared" si="4"/>
        <v>2144</v>
      </c>
      <c r="E11" s="41">
        <f t="shared" si="4"/>
        <v>1149</v>
      </c>
      <c r="F11" s="42">
        <f t="shared" si="4"/>
        <v>153</v>
      </c>
      <c r="G11" s="41">
        <f t="shared" si="4"/>
        <v>71</v>
      </c>
      <c r="H11" s="42">
        <f>SUM(H8:H10)</f>
        <v>951</v>
      </c>
      <c r="I11" s="42">
        <f>SUM(I8:I10)</f>
        <v>330</v>
      </c>
      <c r="J11" s="42">
        <f t="shared" si="4"/>
        <v>634</v>
      </c>
      <c r="K11" s="41">
        <f t="shared" si="4"/>
        <v>366</v>
      </c>
      <c r="L11" s="42">
        <f t="shared" si="4"/>
        <v>2110</v>
      </c>
      <c r="M11" s="43">
        <f t="shared" si="4"/>
        <v>1777</v>
      </c>
      <c r="N11" s="44">
        <f>SUM(N8:N10)</f>
        <v>18221</v>
      </c>
      <c r="O11" s="45">
        <f>SUM(O8:O10)</f>
        <v>9531</v>
      </c>
      <c r="P11" s="46">
        <f t="shared" si="1"/>
        <v>19283</v>
      </c>
      <c r="Q11" s="47">
        <f t="shared" si="1"/>
        <v>10278</v>
      </c>
    </row>
    <row r="12" spans="1:17" s="63" customFormat="1" ht="18" customHeight="1" thickBot="1" x14ac:dyDescent="0.3">
      <c r="A12" s="56" t="s">
        <v>23</v>
      </c>
      <c r="B12" s="57">
        <f>SUM(B11,B7)</f>
        <v>22457</v>
      </c>
      <c r="C12" s="57">
        <f t="shared" ref="C12:M12" si="5">SUM(C11,C7)</f>
        <v>10762</v>
      </c>
      <c r="D12" s="57">
        <f t="shared" si="5"/>
        <v>4235</v>
      </c>
      <c r="E12" s="57">
        <f t="shared" si="5"/>
        <v>2400</v>
      </c>
      <c r="F12" s="57">
        <f t="shared" si="5"/>
        <v>311</v>
      </c>
      <c r="G12" s="58">
        <f t="shared" si="5"/>
        <v>136</v>
      </c>
      <c r="H12" s="57">
        <f>SUM(H11,H7)</f>
        <v>1516</v>
      </c>
      <c r="I12" s="57">
        <f>SUM(I11,I7)</f>
        <v>603</v>
      </c>
      <c r="J12" s="57">
        <f t="shared" si="5"/>
        <v>821</v>
      </c>
      <c r="K12" s="57">
        <f t="shared" si="5"/>
        <v>476</v>
      </c>
      <c r="L12" s="57">
        <f t="shared" si="5"/>
        <v>3394</v>
      </c>
      <c r="M12" s="58">
        <f t="shared" si="5"/>
        <v>2829</v>
      </c>
      <c r="N12" s="59">
        <f>SUM(N7+N11)</f>
        <v>32734</v>
      </c>
      <c r="O12" s="60">
        <f>SUM(O11,O7)</f>
        <v>17206</v>
      </c>
      <c r="P12" s="61">
        <f t="shared" si="1"/>
        <v>34312</v>
      </c>
      <c r="Q12" s="62">
        <f t="shared" si="1"/>
        <v>18295</v>
      </c>
    </row>
    <row r="13" spans="1:17" ht="15" customHeight="1" thickTop="1" x14ac:dyDescent="0.25">
      <c r="A13" s="64" t="s">
        <v>24</v>
      </c>
      <c r="B13" s="65">
        <v>4408</v>
      </c>
      <c r="C13" s="66">
        <v>1945</v>
      </c>
      <c r="D13" s="65">
        <v>716</v>
      </c>
      <c r="E13" s="67">
        <v>389</v>
      </c>
      <c r="F13" s="68">
        <v>37</v>
      </c>
      <c r="G13" s="65">
        <v>12</v>
      </c>
      <c r="H13" s="68">
        <v>251</v>
      </c>
      <c r="I13" s="65">
        <v>95</v>
      </c>
      <c r="J13" s="66">
        <v>177</v>
      </c>
      <c r="K13" s="69">
        <v>80</v>
      </c>
      <c r="L13" s="68">
        <v>665</v>
      </c>
      <c r="M13" s="67">
        <v>523</v>
      </c>
      <c r="N13" s="22">
        <f>SUM(B13++D13+F13+H13+J13+L13)</f>
        <v>6254</v>
      </c>
      <c r="O13" s="23">
        <f t="shared" ref="O13:O19" si="6">SUM(C13+E13+G13+I13+K13+M13)</f>
        <v>3044</v>
      </c>
      <c r="P13" s="70">
        <f t="shared" si="1"/>
        <v>6608</v>
      </c>
      <c r="Q13" s="71">
        <f t="shared" si="1"/>
        <v>3275</v>
      </c>
    </row>
    <row r="14" spans="1:17" ht="15" customHeight="1" x14ac:dyDescent="0.25">
      <c r="A14" s="26" t="s">
        <v>25</v>
      </c>
      <c r="B14" s="72">
        <v>3653</v>
      </c>
      <c r="C14" s="73">
        <v>1567</v>
      </c>
      <c r="D14" s="27">
        <v>614</v>
      </c>
      <c r="E14" s="29">
        <v>325</v>
      </c>
      <c r="F14" s="28">
        <v>49</v>
      </c>
      <c r="G14" s="27">
        <v>9</v>
      </c>
      <c r="H14" s="28">
        <v>163</v>
      </c>
      <c r="I14" s="27">
        <v>62</v>
      </c>
      <c r="J14" s="73">
        <v>133</v>
      </c>
      <c r="K14" s="72">
        <v>59</v>
      </c>
      <c r="L14" s="28">
        <v>494</v>
      </c>
      <c r="M14" s="54">
        <v>417</v>
      </c>
      <c r="N14" s="74">
        <f>SUM(B14++D14+F14+H14+J14+L14)</f>
        <v>5106</v>
      </c>
      <c r="O14" s="32">
        <f t="shared" si="6"/>
        <v>2439</v>
      </c>
      <c r="P14" s="33">
        <f t="shared" si="1"/>
        <v>5405</v>
      </c>
      <c r="Q14" s="34">
        <f t="shared" si="1"/>
        <v>2652</v>
      </c>
    </row>
    <row r="15" spans="1:17" ht="15" customHeight="1" x14ac:dyDescent="0.25">
      <c r="A15" s="35" t="s">
        <v>26</v>
      </c>
      <c r="B15" s="36">
        <v>4264</v>
      </c>
      <c r="C15" s="75">
        <v>1846</v>
      </c>
      <c r="D15" s="36">
        <v>831</v>
      </c>
      <c r="E15" s="39">
        <v>502</v>
      </c>
      <c r="F15" s="38">
        <v>39</v>
      </c>
      <c r="G15" s="36">
        <v>23</v>
      </c>
      <c r="H15" s="38">
        <v>117</v>
      </c>
      <c r="I15" s="36">
        <v>53</v>
      </c>
      <c r="J15" s="76">
        <v>102</v>
      </c>
      <c r="K15" s="77">
        <v>37</v>
      </c>
      <c r="L15" s="38">
        <v>584</v>
      </c>
      <c r="M15" s="39">
        <v>490</v>
      </c>
      <c r="N15" s="22">
        <f>SUM(B15++D15+F15+H15+J15+L15)</f>
        <v>5937</v>
      </c>
      <c r="O15" s="23">
        <f t="shared" si="6"/>
        <v>2951</v>
      </c>
      <c r="P15" s="33">
        <f t="shared" si="1"/>
        <v>6160</v>
      </c>
      <c r="Q15" s="34">
        <f t="shared" si="1"/>
        <v>3105</v>
      </c>
    </row>
    <row r="16" spans="1:17" ht="16.5" customHeight="1" x14ac:dyDescent="0.25">
      <c r="A16" s="40" t="s">
        <v>27</v>
      </c>
      <c r="B16" s="41">
        <f t="shared" ref="B16:M16" si="7">SUM(B13:B15)</f>
        <v>12325</v>
      </c>
      <c r="C16" s="42">
        <f t="shared" si="7"/>
        <v>5358</v>
      </c>
      <c r="D16" s="41">
        <f t="shared" si="7"/>
        <v>2161</v>
      </c>
      <c r="E16" s="43">
        <f t="shared" si="7"/>
        <v>1216</v>
      </c>
      <c r="F16" s="42">
        <f t="shared" si="7"/>
        <v>125</v>
      </c>
      <c r="G16" s="41">
        <f t="shared" si="7"/>
        <v>44</v>
      </c>
      <c r="H16" s="42">
        <f t="shared" si="7"/>
        <v>531</v>
      </c>
      <c r="I16" s="42">
        <f t="shared" si="7"/>
        <v>210</v>
      </c>
      <c r="J16" s="42">
        <f t="shared" si="7"/>
        <v>412</v>
      </c>
      <c r="K16" s="41">
        <f t="shared" si="7"/>
        <v>176</v>
      </c>
      <c r="L16" s="42">
        <f t="shared" si="7"/>
        <v>1743</v>
      </c>
      <c r="M16" s="43">
        <f t="shared" si="7"/>
        <v>1430</v>
      </c>
      <c r="N16" s="44">
        <f>SUM(N13:N15)</f>
        <v>17297</v>
      </c>
      <c r="O16" s="45">
        <f>SUM(O13:O15)</f>
        <v>8434</v>
      </c>
      <c r="P16" s="46">
        <f t="shared" si="1"/>
        <v>18173</v>
      </c>
      <c r="Q16" s="47">
        <f t="shared" si="1"/>
        <v>9032</v>
      </c>
    </row>
    <row r="17" spans="1:17" ht="15" customHeight="1" x14ac:dyDescent="0.25">
      <c r="A17" s="48" t="s">
        <v>28</v>
      </c>
      <c r="B17" s="78">
        <v>4331</v>
      </c>
      <c r="C17" s="17">
        <v>1963</v>
      </c>
      <c r="D17" s="49">
        <v>802</v>
      </c>
      <c r="E17" s="79">
        <v>399</v>
      </c>
      <c r="F17" s="20">
        <v>27</v>
      </c>
      <c r="G17" s="21">
        <v>4</v>
      </c>
      <c r="H17" s="20">
        <v>109</v>
      </c>
      <c r="I17" s="21">
        <v>48</v>
      </c>
      <c r="J17" s="18">
        <v>54</v>
      </c>
      <c r="K17" s="17">
        <v>19</v>
      </c>
      <c r="L17" s="20">
        <v>543</v>
      </c>
      <c r="M17" s="51">
        <v>403</v>
      </c>
      <c r="N17" s="22">
        <f>SUM(B17++D17+F17+H17+J17+L17)</f>
        <v>5866</v>
      </c>
      <c r="O17" s="23">
        <f t="shared" si="6"/>
        <v>2836</v>
      </c>
      <c r="P17" s="33">
        <f t="shared" si="1"/>
        <v>6051</v>
      </c>
      <c r="Q17" s="34">
        <f t="shared" si="1"/>
        <v>2960</v>
      </c>
    </row>
    <row r="18" spans="1:17" ht="15" customHeight="1" x14ac:dyDescent="0.25">
      <c r="A18" s="52" t="s">
        <v>29</v>
      </c>
      <c r="B18" s="53">
        <v>3607</v>
      </c>
      <c r="C18" s="72">
        <v>1618</v>
      </c>
      <c r="D18" s="28">
        <v>738</v>
      </c>
      <c r="E18" s="27">
        <v>407</v>
      </c>
      <c r="F18" s="28">
        <v>35</v>
      </c>
      <c r="G18" s="27">
        <v>14</v>
      </c>
      <c r="H18" s="28">
        <v>73</v>
      </c>
      <c r="I18" s="27">
        <v>37</v>
      </c>
      <c r="J18" s="73">
        <v>36</v>
      </c>
      <c r="K18" s="72">
        <v>7</v>
      </c>
      <c r="L18" s="28">
        <v>359</v>
      </c>
      <c r="M18" s="30">
        <v>285</v>
      </c>
      <c r="N18" s="74">
        <f>SUM(B18++D18+F18+H18+J18+L18)</f>
        <v>4848</v>
      </c>
      <c r="O18" s="32">
        <f t="shared" si="6"/>
        <v>2368</v>
      </c>
      <c r="P18" s="33">
        <f t="shared" si="1"/>
        <v>5012</v>
      </c>
      <c r="Q18" s="34">
        <f t="shared" si="1"/>
        <v>2477</v>
      </c>
    </row>
    <row r="19" spans="1:17" ht="15" customHeight="1" x14ac:dyDescent="0.25">
      <c r="A19" s="48" t="s">
        <v>30</v>
      </c>
      <c r="B19" s="80">
        <v>3296</v>
      </c>
      <c r="C19" s="81">
        <v>1363</v>
      </c>
      <c r="D19" s="80">
        <v>559</v>
      </c>
      <c r="E19" s="81">
        <v>261</v>
      </c>
      <c r="F19" s="80">
        <v>61</v>
      </c>
      <c r="G19" s="81">
        <v>34</v>
      </c>
      <c r="H19" s="80">
        <v>65</v>
      </c>
      <c r="I19" s="81">
        <v>38</v>
      </c>
      <c r="J19" s="80">
        <v>31</v>
      </c>
      <c r="K19" s="81">
        <v>7</v>
      </c>
      <c r="L19" s="80">
        <v>309</v>
      </c>
      <c r="M19" s="82">
        <v>259</v>
      </c>
      <c r="N19" s="83">
        <f>SUM(B19++D19+F19+H19+J19+L19)</f>
        <v>4321</v>
      </c>
      <c r="O19" s="23">
        <f t="shared" si="6"/>
        <v>1962</v>
      </c>
      <c r="P19" s="33">
        <f t="shared" si="1"/>
        <v>4556</v>
      </c>
      <c r="Q19" s="34">
        <f t="shared" si="1"/>
        <v>2129</v>
      </c>
    </row>
    <row r="20" spans="1:17" ht="16.5" customHeight="1" x14ac:dyDescent="0.25">
      <c r="A20" s="55" t="s">
        <v>31</v>
      </c>
      <c r="B20" s="42">
        <f t="shared" ref="B20:M20" si="8">SUM(B17:B19)</f>
        <v>11234</v>
      </c>
      <c r="C20" s="41">
        <f t="shared" si="8"/>
        <v>4944</v>
      </c>
      <c r="D20" s="42">
        <f t="shared" si="8"/>
        <v>2099</v>
      </c>
      <c r="E20" s="41">
        <f t="shared" si="8"/>
        <v>1067</v>
      </c>
      <c r="F20" s="42">
        <f t="shared" si="8"/>
        <v>123</v>
      </c>
      <c r="G20" s="41">
        <f t="shared" si="8"/>
        <v>52</v>
      </c>
      <c r="H20" s="42">
        <f>SUM(H17:H19)</f>
        <v>247</v>
      </c>
      <c r="I20" s="42">
        <f>SUM(I17:I19)</f>
        <v>123</v>
      </c>
      <c r="J20" s="42">
        <f t="shared" si="8"/>
        <v>121</v>
      </c>
      <c r="K20" s="41">
        <f t="shared" si="8"/>
        <v>33</v>
      </c>
      <c r="L20" s="42">
        <f t="shared" si="8"/>
        <v>1211</v>
      </c>
      <c r="M20" s="43">
        <f t="shared" si="8"/>
        <v>947</v>
      </c>
      <c r="N20" s="84">
        <f>SUM(N17:N19)</f>
        <v>15035</v>
      </c>
      <c r="O20" s="45">
        <f>SUM(O17:O19)</f>
        <v>7166</v>
      </c>
      <c r="P20" s="46">
        <f t="shared" si="1"/>
        <v>15619</v>
      </c>
      <c r="Q20" s="47">
        <f t="shared" si="1"/>
        <v>7566</v>
      </c>
    </row>
    <row r="21" spans="1:17" s="63" customFormat="1" ht="18" customHeight="1" thickBot="1" x14ac:dyDescent="0.3">
      <c r="A21" s="56" t="s">
        <v>32</v>
      </c>
      <c r="B21" s="57">
        <f t="shared" ref="B21:M21" si="9">SUM(B20,B16)</f>
        <v>23559</v>
      </c>
      <c r="C21" s="57">
        <f t="shared" si="9"/>
        <v>10302</v>
      </c>
      <c r="D21" s="57">
        <f t="shared" si="9"/>
        <v>4260</v>
      </c>
      <c r="E21" s="57">
        <f t="shared" si="9"/>
        <v>2283</v>
      </c>
      <c r="F21" s="57">
        <f t="shared" si="9"/>
        <v>248</v>
      </c>
      <c r="G21" s="58">
        <f t="shared" si="9"/>
        <v>96</v>
      </c>
      <c r="H21" s="57">
        <f>SUM(H20,H16)</f>
        <v>778</v>
      </c>
      <c r="I21" s="57">
        <f>SUM(I20,I16)</f>
        <v>333</v>
      </c>
      <c r="J21" s="57">
        <f t="shared" si="9"/>
        <v>533</v>
      </c>
      <c r="K21" s="57">
        <f t="shared" si="9"/>
        <v>209</v>
      </c>
      <c r="L21" s="57">
        <f t="shared" si="9"/>
        <v>2954</v>
      </c>
      <c r="M21" s="58">
        <f t="shared" si="9"/>
        <v>2377</v>
      </c>
      <c r="N21" s="59">
        <f>SUM(N16+N20)</f>
        <v>32332</v>
      </c>
      <c r="O21" s="60">
        <f>SUM(O20,O16)</f>
        <v>15600</v>
      </c>
      <c r="P21" s="85">
        <f t="shared" si="1"/>
        <v>33792</v>
      </c>
      <c r="Q21" s="86">
        <f t="shared" si="1"/>
        <v>16598</v>
      </c>
    </row>
    <row r="22" spans="1:17" ht="21" customHeight="1" thickTop="1" thickBot="1" x14ac:dyDescent="0.3">
      <c r="A22" s="87" t="s">
        <v>33</v>
      </c>
      <c r="B22" s="88">
        <f>SUM(B21,B12)</f>
        <v>46016</v>
      </c>
      <c r="C22" s="88">
        <f t="shared" ref="C22:M22" si="10">SUM(C21,C12)</f>
        <v>21064</v>
      </c>
      <c r="D22" s="88">
        <f t="shared" si="10"/>
        <v>8495</v>
      </c>
      <c r="E22" s="88">
        <f t="shared" si="10"/>
        <v>4683</v>
      </c>
      <c r="F22" s="88">
        <f t="shared" si="10"/>
        <v>559</v>
      </c>
      <c r="G22" s="88">
        <f t="shared" si="10"/>
        <v>232</v>
      </c>
      <c r="H22" s="88">
        <f>SUM(H21,H12)</f>
        <v>2294</v>
      </c>
      <c r="I22" s="88">
        <f>SUM(I21,I12)</f>
        <v>936</v>
      </c>
      <c r="J22" s="88">
        <f t="shared" si="10"/>
        <v>1354</v>
      </c>
      <c r="K22" s="88">
        <f t="shared" si="10"/>
        <v>685</v>
      </c>
      <c r="L22" s="88">
        <f t="shared" si="10"/>
        <v>6348</v>
      </c>
      <c r="M22" s="89">
        <f t="shared" si="10"/>
        <v>5206</v>
      </c>
      <c r="N22" s="90">
        <f>SUM(N12+N21)</f>
        <v>65066</v>
      </c>
      <c r="O22" s="91">
        <f>SUM(O21,O12)</f>
        <v>32806</v>
      </c>
      <c r="P22" s="92">
        <f t="shared" si="1"/>
        <v>68104</v>
      </c>
      <c r="Q22" s="93">
        <f t="shared" si="1"/>
        <v>34893</v>
      </c>
    </row>
    <row r="23" spans="1:17" ht="21" customHeight="1" thickBot="1" x14ac:dyDescent="0.25"/>
    <row r="24" spans="1:17" s="3" customFormat="1" ht="13.5" thickBot="1" x14ac:dyDescent="0.25">
      <c r="A24" s="8" t="s">
        <v>5</v>
      </c>
      <c r="B24" s="9" t="s">
        <v>34</v>
      </c>
      <c r="C24" s="10" t="s">
        <v>7</v>
      </c>
      <c r="D24" s="9" t="s">
        <v>35</v>
      </c>
      <c r="E24" s="10" t="s">
        <v>7</v>
      </c>
      <c r="F24" s="11" t="s">
        <v>36</v>
      </c>
      <c r="G24" s="10" t="s">
        <v>7</v>
      </c>
      <c r="H24" s="9" t="s">
        <v>37</v>
      </c>
      <c r="I24" s="10" t="s">
        <v>7</v>
      </c>
      <c r="J24" s="94" t="s">
        <v>38</v>
      </c>
      <c r="K24" s="10" t="s">
        <v>7</v>
      </c>
      <c r="L24" s="94" t="s">
        <v>39</v>
      </c>
      <c r="M24" s="10" t="s">
        <v>7</v>
      </c>
      <c r="N24" s="94" t="s">
        <v>13</v>
      </c>
      <c r="O24" s="10" t="s">
        <v>7</v>
      </c>
    </row>
    <row r="25" spans="1:17" ht="15" x14ac:dyDescent="0.25">
      <c r="A25" s="16" t="s">
        <v>15</v>
      </c>
      <c r="B25" s="21">
        <v>43</v>
      </c>
      <c r="C25" s="20">
        <v>21</v>
      </c>
      <c r="D25" s="21">
        <v>31</v>
      </c>
      <c r="E25" s="51">
        <v>22</v>
      </c>
      <c r="F25" s="20">
        <v>19</v>
      </c>
      <c r="G25" s="95">
        <v>10</v>
      </c>
      <c r="H25" s="20">
        <v>16</v>
      </c>
      <c r="I25" s="21">
        <v>15</v>
      </c>
      <c r="J25" s="96">
        <v>29</v>
      </c>
      <c r="K25" s="97">
        <v>21</v>
      </c>
      <c r="L25" s="98">
        <v>0</v>
      </c>
      <c r="M25" s="99">
        <v>0</v>
      </c>
      <c r="N25" s="100">
        <f>SUM(B25+D25+F25+H25+J25+L25)</f>
        <v>138</v>
      </c>
      <c r="O25" s="101">
        <f>SUM(E25+C25+G25+I25+K25+M25)</f>
        <v>89</v>
      </c>
    </row>
    <row r="26" spans="1:17" ht="15" x14ac:dyDescent="0.25">
      <c r="A26" s="26" t="s">
        <v>16</v>
      </c>
      <c r="B26" s="27">
        <v>30</v>
      </c>
      <c r="C26" s="28">
        <v>14</v>
      </c>
      <c r="D26" s="27">
        <v>25</v>
      </c>
      <c r="E26" s="29">
        <v>19</v>
      </c>
      <c r="F26" s="28">
        <v>11</v>
      </c>
      <c r="G26" s="102">
        <v>8</v>
      </c>
      <c r="H26" s="28">
        <v>8</v>
      </c>
      <c r="I26" s="72">
        <v>8</v>
      </c>
      <c r="J26" s="103">
        <v>46</v>
      </c>
      <c r="K26" s="104">
        <v>23</v>
      </c>
      <c r="L26" s="105">
        <v>0</v>
      </c>
      <c r="M26" s="106">
        <v>0</v>
      </c>
      <c r="N26" s="31">
        <f t="shared" ref="N26:N43" si="11">SUM(B26+D26+F26+H26+J26+L26)</f>
        <v>120</v>
      </c>
      <c r="O26" s="107">
        <f t="shared" ref="O26:O43" si="12">SUM(E26+C26+G26+I26+K26+M26)</f>
        <v>72</v>
      </c>
    </row>
    <row r="27" spans="1:17" ht="15" x14ac:dyDescent="0.25">
      <c r="A27" s="35" t="s">
        <v>17</v>
      </c>
      <c r="B27" s="36">
        <v>22</v>
      </c>
      <c r="C27" s="38">
        <v>11</v>
      </c>
      <c r="D27" s="36">
        <v>70</v>
      </c>
      <c r="E27" s="39">
        <v>64</v>
      </c>
      <c r="F27" s="38">
        <v>25</v>
      </c>
      <c r="G27" s="108">
        <v>15</v>
      </c>
      <c r="H27" s="38">
        <v>16</v>
      </c>
      <c r="I27" s="36">
        <v>13</v>
      </c>
      <c r="J27" s="98">
        <v>121</v>
      </c>
      <c r="K27" s="99">
        <v>77</v>
      </c>
      <c r="L27" s="98">
        <v>4</v>
      </c>
      <c r="M27" s="99">
        <v>1</v>
      </c>
      <c r="N27" s="100">
        <f t="shared" si="11"/>
        <v>258</v>
      </c>
      <c r="O27" s="101">
        <f t="shared" si="12"/>
        <v>181</v>
      </c>
    </row>
    <row r="28" spans="1:17" ht="15" x14ac:dyDescent="0.25">
      <c r="A28" s="40" t="s">
        <v>18</v>
      </c>
      <c r="B28" s="41">
        <f t="shared" ref="B28:M28" si="13">SUM(B25:B27)</f>
        <v>95</v>
      </c>
      <c r="C28" s="42">
        <f t="shared" si="13"/>
        <v>46</v>
      </c>
      <c r="D28" s="41">
        <f t="shared" si="13"/>
        <v>126</v>
      </c>
      <c r="E28" s="43">
        <f t="shared" si="13"/>
        <v>105</v>
      </c>
      <c r="F28" s="42">
        <f t="shared" si="13"/>
        <v>55</v>
      </c>
      <c r="G28" s="109">
        <f t="shared" si="13"/>
        <v>33</v>
      </c>
      <c r="H28" s="42">
        <f t="shared" si="13"/>
        <v>40</v>
      </c>
      <c r="I28" s="41">
        <f t="shared" si="13"/>
        <v>36</v>
      </c>
      <c r="J28" s="110">
        <f t="shared" si="13"/>
        <v>196</v>
      </c>
      <c r="K28" s="109">
        <f t="shared" si="13"/>
        <v>121</v>
      </c>
      <c r="L28" s="111">
        <f t="shared" si="13"/>
        <v>4</v>
      </c>
      <c r="M28" s="112">
        <f t="shared" si="13"/>
        <v>1</v>
      </c>
      <c r="N28" s="111">
        <f t="shared" si="11"/>
        <v>516</v>
      </c>
      <c r="O28" s="113">
        <f t="shared" si="12"/>
        <v>342</v>
      </c>
    </row>
    <row r="29" spans="1:17" ht="15" x14ac:dyDescent="0.25">
      <c r="A29" s="48" t="s">
        <v>19</v>
      </c>
      <c r="B29" s="49">
        <v>16</v>
      </c>
      <c r="C29" s="21">
        <v>7</v>
      </c>
      <c r="D29" s="49">
        <v>94</v>
      </c>
      <c r="E29" s="79">
        <v>75</v>
      </c>
      <c r="F29" s="20">
        <v>47</v>
      </c>
      <c r="G29" s="95">
        <v>34</v>
      </c>
      <c r="H29" s="20">
        <v>25</v>
      </c>
      <c r="I29" s="21">
        <v>18</v>
      </c>
      <c r="J29" s="98">
        <v>199</v>
      </c>
      <c r="K29" s="99">
        <v>131</v>
      </c>
      <c r="L29" s="98">
        <v>9</v>
      </c>
      <c r="M29" s="99">
        <v>8</v>
      </c>
      <c r="N29" s="100">
        <f t="shared" si="11"/>
        <v>390</v>
      </c>
      <c r="O29" s="101">
        <f t="shared" si="12"/>
        <v>273</v>
      </c>
    </row>
    <row r="30" spans="1:17" ht="15" x14ac:dyDescent="0.25">
      <c r="A30" s="52" t="s">
        <v>20</v>
      </c>
      <c r="B30" s="28">
        <v>7</v>
      </c>
      <c r="C30" s="27">
        <v>4</v>
      </c>
      <c r="D30" s="28">
        <v>55</v>
      </c>
      <c r="E30" s="27">
        <v>41</v>
      </c>
      <c r="F30" s="28">
        <v>33</v>
      </c>
      <c r="G30" s="102">
        <v>25</v>
      </c>
      <c r="H30" s="28">
        <v>30</v>
      </c>
      <c r="I30" s="27">
        <v>29</v>
      </c>
      <c r="J30" s="105">
        <v>202</v>
      </c>
      <c r="K30" s="106">
        <v>138</v>
      </c>
      <c r="L30" s="105">
        <v>11</v>
      </c>
      <c r="M30" s="106">
        <v>11</v>
      </c>
      <c r="N30" s="31">
        <f t="shared" si="11"/>
        <v>338</v>
      </c>
      <c r="O30" s="107">
        <f t="shared" si="12"/>
        <v>248</v>
      </c>
    </row>
    <row r="31" spans="1:17" ht="15" x14ac:dyDescent="0.25">
      <c r="A31" s="48" t="s">
        <v>21</v>
      </c>
      <c r="B31" s="20">
        <v>4</v>
      </c>
      <c r="C31" s="21">
        <v>2</v>
      </c>
      <c r="D31" s="20">
        <v>49</v>
      </c>
      <c r="E31" s="21">
        <v>44</v>
      </c>
      <c r="F31" s="20">
        <v>43</v>
      </c>
      <c r="G31" s="95">
        <v>40</v>
      </c>
      <c r="H31" s="20">
        <v>12</v>
      </c>
      <c r="I31" s="21">
        <v>12</v>
      </c>
      <c r="J31" s="98">
        <v>208</v>
      </c>
      <c r="K31" s="99">
        <v>118</v>
      </c>
      <c r="L31" s="98">
        <v>18</v>
      </c>
      <c r="M31" s="99">
        <v>10</v>
      </c>
      <c r="N31" s="100">
        <f t="shared" si="11"/>
        <v>334</v>
      </c>
      <c r="O31" s="101">
        <f t="shared" si="12"/>
        <v>226</v>
      </c>
    </row>
    <row r="32" spans="1:17" ht="15" x14ac:dyDescent="0.25">
      <c r="A32" s="55" t="s">
        <v>22</v>
      </c>
      <c r="B32" s="42">
        <f t="shared" ref="B32:M32" si="14">SUM(B29:B31)</f>
        <v>27</v>
      </c>
      <c r="C32" s="41">
        <f t="shared" si="14"/>
        <v>13</v>
      </c>
      <c r="D32" s="42">
        <f t="shared" si="14"/>
        <v>198</v>
      </c>
      <c r="E32" s="41">
        <f t="shared" si="14"/>
        <v>160</v>
      </c>
      <c r="F32" s="42">
        <f t="shared" si="14"/>
        <v>123</v>
      </c>
      <c r="G32" s="109">
        <f t="shared" si="14"/>
        <v>99</v>
      </c>
      <c r="H32" s="42">
        <f t="shared" si="14"/>
        <v>67</v>
      </c>
      <c r="I32" s="41">
        <f t="shared" si="14"/>
        <v>59</v>
      </c>
      <c r="J32" s="110">
        <f t="shared" si="14"/>
        <v>609</v>
      </c>
      <c r="K32" s="109">
        <f t="shared" si="14"/>
        <v>387</v>
      </c>
      <c r="L32" s="110">
        <f t="shared" si="14"/>
        <v>38</v>
      </c>
      <c r="M32" s="109">
        <f t="shared" si="14"/>
        <v>29</v>
      </c>
      <c r="N32" s="111">
        <f t="shared" si="11"/>
        <v>1062</v>
      </c>
      <c r="O32" s="113">
        <f t="shared" si="12"/>
        <v>747</v>
      </c>
    </row>
    <row r="33" spans="1:15" ht="15.75" thickBot="1" x14ac:dyDescent="0.3">
      <c r="A33" s="114" t="s">
        <v>23</v>
      </c>
      <c r="B33" s="115">
        <f t="shared" ref="B33:M33" si="15">SUM(B32,B28)</f>
        <v>122</v>
      </c>
      <c r="C33" s="57">
        <f t="shared" si="15"/>
        <v>59</v>
      </c>
      <c r="D33" s="57">
        <f t="shared" si="15"/>
        <v>324</v>
      </c>
      <c r="E33" s="57">
        <f t="shared" si="15"/>
        <v>265</v>
      </c>
      <c r="F33" s="57">
        <f t="shared" si="15"/>
        <v>178</v>
      </c>
      <c r="G33" s="60">
        <f t="shared" si="15"/>
        <v>132</v>
      </c>
      <c r="H33" s="57">
        <f t="shared" si="15"/>
        <v>107</v>
      </c>
      <c r="I33" s="58">
        <f t="shared" si="15"/>
        <v>95</v>
      </c>
      <c r="J33" s="116">
        <f t="shared" si="15"/>
        <v>805</v>
      </c>
      <c r="K33" s="117">
        <f t="shared" si="15"/>
        <v>508</v>
      </c>
      <c r="L33" s="116">
        <f t="shared" si="15"/>
        <v>42</v>
      </c>
      <c r="M33" s="117">
        <f t="shared" si="15"/>
        <v>30</v>
      </c>
      <c r="N33" s="118">
        <f t="shared" si="11"/>
        <v>1578</v>
      </c>
      <c r="O33" s="60">
        <f t="shared" si="12"/>
        <v>1089</v>
      </c>
    </row>
    <row r="34" spans="1:15" ht="15" customHeight="1" thickTop="1" x14ac:dyDescent="0.25">
      <c r="A34" s="119" t="s">
        <v>24</v>
      </c>
      <c r="B34" s="21">
        <v>10</v>
      </c>
      <c r="C34" s="20">
        <v>5</v>
      </c>
      <c r="D34" s="21">
        <v>33</v>
      </c>
      <c r="E34" s="51">
        <v>25</v>
      </c>
      <c r="F34" s="20">
        <v>65</v>
      </c>
      <c r="G34" s="95">
        <v>55</v>
      </c>
      <c r="H34" s="20">
        <v>31</v>
      </c>
      <c r="I34" s="21">
        <v>28</v>
      </c>
      <c r="J34" s="98">
        <v>208</v>
      </c>
      <c r="K34" s="99">
        <v>112</v>
      </c>
      <c r="L34" s="98">
        <v>7</v>
      </c>
      <c r="M34" s="99">
        <v>6</v>
      </c>
      <c r="N34" s="120">
        <f>SUM(B34+D34+F34+H34+J34+L34)</f>
        <v>354</v>
      </c>
      <c r="O34" s="121">
        <f>SUM(E34+C34+G34+I34+K34+M34)</f>
        <v>231</v>
      </c>
    </row>
    <row r="35" spans="1:15" ht="15" x14ac:dyDescent="0.25">
      <c r="A35" s="122" t="s">
        <v>25</v>
      </c>
      <c r="B35" s="27">
        <v>4</v>
      </c>
      <c r="C35" s="28">
        <v>2</v>
      </c>
      <c r="D35" s="27">
        <v>48</v>
      </c>
      <c r="E35" s="29">
        <v>38</v>
      </c>
      <c r="F35" s="28">
        <v>28</v>
      </c>
      <c r="G35" s="102">
        <v>26</v>
      </c>
      <c r="H35" s="28">
        <v>37</v>
      </c>
      <c r="I35" s="27">
        <v>35</v>
      </c>
      <c r="J35" s="105">
        <v>175</v>
      </c>
      <c r="K35" s="106">
        <v>108</v>
      </c>
      <c r="L35" s="105">
        <v>7</v>
      </c>
      <c r="M35" s="106">
        <v>4</v>
      </c>
      <c r="N35" s="31">
        <f t="shared" si="11"/>
        <v>299</v>
      </c>
      <c r="O35" s="107">
        <f t="shared" si="12"/>
        <v>213</v>
      </c>
    </row>
    <row r="36" spans="1:15" ht="15" x14ac:dyDescent="0.25">
      <c r="A36" s="123" t="s">
        <v>26</v>
      </c>
      <c r="B36" s="36">
        <v>12</v>
      </c>
      <c r="C36" s="38">
        <v>5</v>
      </c>
      <c r="D36" s="36">
        <v>53</v>
      </c>
      <c r="E36" s="39">
        <v>42</v>
      </c>
      <c r="F36" s="38">
        <v>34</v>
      </c>
      <c r="G36" s="108">
        <v>27</v>
      </c>
      <c r="H36" s="38">
        <v>24</v>
      </c>
      <c r="I36" s="36">
        <v>23</v>
      </c>
      <c r="J36" s="98">
        <v>99</v>
      </c>
      <c r="K36" s="99">
        <v>57</v>
      </c>
      <c r="L36" s="98">
        <v>1</v>
      </c>
      <c r="M36" s="99">
        <v>0</v>
      </c>
      <c r="N36" s="100">
        <f t="shared" si="11"/>
        <v>223</v>
      </c>
      <c r="O36" s="101">
        <f t="shared" si="12"/>
        <v>154</v>
      </c>
    </row>
    <row r="37" spans="1:15" ht="15" x14ac:dyDescent="0.25">
      <c r="A37" s="40" t="s">
        <v>27</v>
      </c>
      <c r="B37" s="42">
        <f t="shared" ref="B37:M37" si="16">SUM(B34:B36)</f>
        <v>26</v>
      </c>
      <c r="C37" s="42">
        <f t="shared" si="16"/>
        <v>12</v>
      </c>
      <c r="D37" s="42">
        <f t="shared" si="16"/>
        <v>134</v>
      </c>
      <c r="E37" s="42">
        <f t="shared" si="16"/>
        <v>105</v>
      </c>
      <c r="F37" s="42">
        <f t="shared" si="16"/>
        <v>127</v>
      </c>
      <c r="G37" s="42">
        <f t="shared" si="16"/>
        <v>108</v>
      </c>
      <c r="H37" s="42">
        <f t="shared" si="16"/>
        <v>92</v>
      </c>
      <c r="I37" s="43">
        <f t="shared" si="16"/>
        <v>86</v>
      </c>
      <c r="J37" s="110">
        <f t="shared" si="16"/>
        <v>482</v>
      </c>
      <c r="K37" s="109">
        <f t="shared" si="16"/>
        <v>277</v>
      </c>
      <c r="L37" s="110">
        <f t="shared" si="16"/>
        <v>15</v>
      </c>
      <c r="M37" s="109">
        <f t="shared" si="16"/>
        <v>10</v>
      </c>
      <c r="N37" s="111">
        <f t="shared" si="11"/>
        <v>876</v>
      </c>
      <c r="O37" s="113">
        <f t="shared" si="12"/>
        <v>598</v>
      </c>
    </row>
    <row r="38" spans="1:15" ht="15" x14ac:dyDescent="0.25">
      <c r="A38" s="48" t="s">
        <v>28</v>
      </c>
      <c r="B38" s="49">
        <v>14</v>
      </c>
      <c r="C38" s="21">
        <v>8</v>
      </c>
      <c r="D38" s="49">
        <v>47</v>
      </c>
      <c r="E38" s="21">
        <v>36</v>
      </c>
      <c r="F38" s="20">
        <v>30</v>
      </c>
      <c r="G38" s="95">
        <v>22</v>
      </c>
      <c r="H38" s="20">
        <v>15</v>
      </c>
      <c r="I38" s="21">
        <v>13</v>
      </c>
      <c r="J38" s="98">
        <v>79</v>
      </c>
      <c r="K38" s="99">
        <v>45</v>
      </c>
      <c r="L38" s="98">
        <v>0</v>
      </c>
      <c r="M38" s="99">
        <v>0</v>
      </c>
      <c r="N38" s="100">
        <f t="shared" si="11"/>
        <v>185</v>
      </c>
      <c r="O38" s="101">
        <f t="shared" si="12"/>
        <v>124</v>
      </c>
    </row>
    <row r="39" spans="1:15" ht="15" x14ac:dyDescent="0.25">
      <c r="A39" s="52" t="s">
        <v>29</v>
      </c>
      <c r="B39" s="28">
        <v>14</v>
      </c>
      <c r="C39" s="27">
        <v>6</v>
      </c>
      <c r="D39" s="28">
        <v>48</v>
      </c>
      <c r="E39" s="27">
        <v>34</v>
      </c>
      <c r="F39" s="28">
        <v>23</v>
      </c>
      <c r="G39" s="102">
        <v>18</v>
      </c>
      <c r="H39" s="28">
        <v>21</v>
      </c>
      <c r="I39" s="27">
        <v>19</v>
      </c>
      <c r="J39" s="105">
        <v>56</v>
      </c>
      <c r="K39" s="106">
        <v>32</v>
      </c>
      <c r="L39" s="105">
        <v>2</v>
      </c>
      <c r="M39" s="106">
        <v>0</v>
      </c>
      <c r="N39" s="31">
        <f t="shared" si="11"/>
        <v>164</v>
      </c>
      <c r="O39" s="107">
        <f t="shared" si="12"/>
        <v>109</v>
      </c>
    </row>
    <row r="40" spans="1:15" ht="15" x14ac:dyDescent="0.25">
      <c r="A40" s="48" t="s">
        <v>30</v>
      </c>
      <c r="B40" s="80">
        <v>36</v>
      </c>
      <c r="C40" s="81">
        <v>14</v>
      </c>
      <c r="D40" s="80">
        <v>97</v>
      </c>
      <c r="E40" s="81">
        <v>77</v>
      </c>
      <c r="F40" s="80">
        <v>43</v>
      </c>
      <c r="G40" s="124">
        <v>41</v>
      </c>
      <c r="H40" s="80">
        <v>20</v>
      </c>
      <c r="I40" s="81">
        <v>16</v>
      </c>
      <c r="J40" s="125">
        <v>38</v>
      </c>
      <c r="K40" s="124">
        <v>19</v>
      </c>
      <c r="L40" s="125">
        <v>1</v>
      </c>
      <c r="M40" s="124">
        <v>0</v>
      </c>
      <c r="N40" s="100">
        <f t="shared" si="11"/>
        <v>235</v>
      </c>
      <c r="O40" s="101">
        <f t="shared" si="12"/>
        <v>167</v>
      </c>
    </row>
    <row r="41" spans="1:15" ht="15" x14ac:dyDescent="0.25">
      <c r="A41" s="55" t="s">
        <v>31</v>
      </c>
      <c r="B41" s="42">
        <f t="shared" ref="B41:M41" si="17">SUM(B38:B40)</f>
        <v>64</v>
      </c>
      <c r="C41" s="42">
        <f t="shared" si="17"/>
        <v>28</v>
      </c>
      <c r="D41" s="42">
        <f t="shared" si="17"/>
        <v>192</v>
      </c>
      <c r="E41" s="42">
        <f t="shared" si="17"/>
        <v>147</v>
      </c>
      <c r="F41" s="42">
        <f t="shared" si="17"/>
        <v>96</v>
      </c>
      <c r="G41" s="42">
        <f t="shared" si="17"/>
        <v>81</v>
      </c>
      <c r="H41" s="42">
        <f t="shared" si="17"/>
        <v>56</v>
      </c>
      <c r="I41" s="43">
        <f t="shared" si="17"/>
        <v>48</v>
      </c>
      <c r="J41" s="110">
        <f t="shared" si="17"/>
        <v>173</v>
      </c>
      <c r="K41" s="109">
        <f t="shared" si="17"/>
        <v>96</v>
      </c>
      <c r="L41" s="110">
        <f t="shared" si="17"/>
        <v>3</v>
      </c>
      <c r="M41" s="109">
        <f t="shared" si="17"/>
        <v>0</v>
      </c>
      <c r="N41" s="111">
        <f t="shared" si="11"/>
        <v>584</v>
      </c>
      <c r="O41" s="113">
        <f t="shared" si="12"/>
        <v>400</v>
      </c>
    </row>
    <row r="42" spans="1:15" ht="15" x14ac:dyDescent="0.25">
      <c r="A42" s="126" t="s">
        <v>32</v>
      </c>
      <c r="B42" s="127">
        <f t="shared" ref="B42:M42" si="18">SUM(B41,B37)</f>
        <v>90</v>
      </c>
      <c r="C42" s="127">
        <f t="shared" si="18"/>
        <v>40</v>
      </c>
      <c r="D42" s="127">
        <f t="shared" si="18"/>
        <v>326</v>
      </c>
      <c r="E42" s="127">
        <f t="shared" si="18"/>
        <v>252</v>
      </c>
      <c r="F42" s="127">
        <f t="shared" si="18"/>
        <v>223</v>
      </c>
      <c r="G42" s="127">
        <f t="shared" si="18"/>
        <v>189</v>
      </c>
      <c r="H42" s="127">
        <f t="shared" si="18"/>
        <v>148</v>
      </c>
      <c r="I42" s="128">
        <f t="shared" si="18"/>
        <v>134</v>
      </c>
      <c r="J42" s="127">
        <f t="shared" si="18"/>
        <v>655</v>
      </c>
      <c r="K42" s="127">
        <f t="shared" si="18"/>
        <v>373</v>
      </c>
      <c r="L42" s="127">
        <f t="shared" si="18"/>
        <v>18</v>
      </c>
      <c r="M42" s="127">
        <f t="shared" si="18"/>
        <v>10</v>
      </c>
      <c r="N42" s="129">
        <f t="shared" si="11"/>
        <v>1460</v>
      </c>
      <c r="O42" s="130">
        <f t="shared" si="12"/>
        <v>998</v>
      </c>
    </row>
    <row r="43" spans="1:15" ht="15.75" thickBot="1" x14ac:dyDescent="0.3">
      <c r="A43" s="131" t="s">
        <v>33</v>
      </c>
      <c r="B43" s="132">
        <f t="shared" ref="B43:M43" si="19">SUM(B33,B41,B37)</f>
        <v>212</v>
      </c>
      <c r="C43" s="132">
        <f t="shared" si="19"/>
        <v>99</v>
      </c>
      <c r="D43" s="132">
        <f t="shared" si="19"/>
        <v>650</v>
      </c>
      <c r="E43" s="132">
        <f t="shared" si="19"/>
        <v>517</v>
      </c>
      <c r="F43" s="132">
        <f t="shared" si="19"/>
        <v>401</v>
      </c>
      <c r="G43" s="132">
        <f t="shared" si="19"/>
        <v>321</v>
      </c>
      <c r="H43" s="132">
        <f t="shared" si="19"/>
        <v>255</v>
      </c>
      <c r="I43" s="133">
        <f t="shared" si="19"/>
        <v>229</v>
      </c>
      <c r="J43" s="132">
        <f t="shared" si="19"/>
        <v>1460</v>
      </c>
      <c r="K43" s="133">
        <f t="shared" si="19"/>
        <v>881</v>
      </c>
      <c r="L43" s="132">
        <f t="shared" si="19"/>
        <v>60</v>
      </c>
      <c r="M43" s="133">
        <f t="shared" si="19"/>
        <v>40</v>
      </c>
      <c r="N43" s="134">
        <f t="shared" si="11"/>
        <v>3038</v>
      </c>
      <c r="O43" s="135">
        <f t="shared" si="12"/>
        <v>2087</v>
      </c>
    </row>
    <row r="44" spans="1:15" ht="13.5" thickTop="1" x14ac:dyDescent="0.2"/>
  </sheetData>
  <pageMargins left="0.14000000000000001" right="0.14000000000000001" top="1" bottom="2.4300000000000002" header="0.5" footer="0.5"/>
  <pageSetup paperSize="9" orientation="landscape" r:id="rId1"/>
  <headerFooter alignWithMargins="0">
    <oddFooter>&amp;LKoostas: Aime Parve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tabel2015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Aime Parve</dc:creator>
  <cp:lastModifiedBy>Aime Parve</cp:lastModifiedBy>
  <dcterms:created xsi:type="dcterms:W3CDTF">2016-01-06T12:47:53Z</dcterms:created>
  <dcterms:modified xsi:type="dcterms:W3CDTF">2016-01-06T15:01:44Z</dcterms:modified>
</cp:coreProperties>
</file>