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5.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riik.sise\user\mkmuser$\mait.klein\Documents\LOP\"/>
    </mc:Choice>
  </mc:AlternateContent>
  <bookViews>
    <workbookView xWindow="-108" yWindow="-108" windowWidth="19416" windowHeight="10416" firstSheet="1" activeTab="3"/>
  </bookViews>
  <sheets>
    <sheet name="LOP 2020-2023 rahastamiskava" sheetId="1" r:id="rId1"/>
    <sheet name="LOP 2020-2023 tegevusteleht" sheetId="2" r:id="rId2"/>
    <sheet name="Mittekooskõlastatud tegevused" sheetId="3" r:id="rId3"/>
    <sheet name="Lisa 1 VV 28.05.2020 otsus p 4" sheetId="4" r:id="rId4"/>
  </sheets>
  <definedNames>
    <definedName name="_xlnm._FilterDatabase" localSheetId="1" hidden="1">'LOP 2020-2023 tegevusteleht'!$A$3:$S$167</definedName>
    <definedName name="Z_1C4F7B03_CC8F_473E_9C2D_7057E5D753CC_.wvu.Cols" localSheetId="1" hidden="1">'LOP 2020-2023 tegevusteleht'!$L:$M</definedName>
    <definedName name="Z_1C4F7B03_CC8F_473E_9C2D_7057E5D753CC_.wvu.FilterData" localSheetId="1" hidden="1">'LOP 2020-2023 tegevusteleht'!$A$3:$S$167</definedName>
    <definedName name="Z_2F779116_4D69_4176_B6C2_18A3BB3874EE_.wvu.Cols" localSheetId="1" hidden="1">'LOP 2020-2023 tegevusteleht'!$L:$M</definedName>
    <definedName name="Z_2F779116_4D69_4176_B6C2_18A3BB3874EE_.wvu.FilterData" localSheetId="1" hidden="1">'LOP 2020-2023 tegevusteleht'!$A$3:$S$167</definedName>
    <definedName name="Z_4C416A5B_6F74_494E_82D4_716F742D1FE6_.wvu.Cols" localSheetId="1" hidden="1">'LOP 2020-2023 tegevusteleht'!$L:$M</definedName>
    <definedName name="Z_4C416A5B_6F74_494E_82D4_716F742D1FE6_.wvu.FilterData" localSheetId="1" hidden="1">'LOP 2020-2023 tegevusteleht'!$A$3:$U$167</definedName>
    <definedName name="Z_ACFD6F79_37B1_4D2D_B2A5_C6F3063099F5_.wvu.Cols" localSheetId="1" hidden="1">'LOP 2020-2023 tegevusteleht'!$L:$M</definedName>
    <definedName name="Z_ACFD6F79_37B1_4D2D_B2A5_C6F3063099F5_.wvu.FilterData" localSheetId="1" hidden="1">'LOP 2020-2023 tegevusteleht'!$A$3:$S$167</definedName>
    <definedName name="Z_BD469A87_B9B4_472B_ADF9_9940CA95A666_.wvu.Cols" localSheetId="1" hidden="1">'LOP 2020-2023 tegevusteleht'!$L:$M</definedName>
    <definedName name="Z_BD469A87_B9B4_472B_ADF9_9940CA95A666_.wvu.FilterData" localSheetId="1" hidden="1">'LOP 2020-2023 tegevusteleht'!$A$3:$S$167</definedName>
    <definedName name="Z_C01776F8_EFD4_4405_8E12_2CF669909B6C_.wvu.Cols" localSheetId="1" hidden="1">'LOP 2020-2023 tegevusteleht'!$L:$M</definedName>
    <definedName name="Z_C01776F8_EFD4_4405_8E12_2CF669909B6C_.wvu.FilterData" localSheetId="1" hidden="1">'LOP 2020-2023 tegevusteleht'!$A$3:$S$167</definedName>
    <definedName name="Z_C1D248E8_6202_4F7B_8CEA_DBA57A53D2D5_.wvu.Cols" localSheetId="1" hidden="1">'LOP 2020-2023 tegevusteleht'!$L:$M</definedName>
    <definedName name="Z_C1D248E8_6202_4F7B_8CEA_DBA57A53D2D5_.wvu.FilterData" localSheetId="1" hidden="1">'LOP 2020-2023 tegevusteleht'!$A$3:$S$167</definedName>
    <definedName name="Z_DF47C941_7491_4E69_903E_127DDC4210F9_.wvu.Cols" localSheetId="1" hidden="1">'LOP 2020-2023 tegevusteleht'!$L:$M</definedName>
    <definedName name="Z_DF47C941_7491_4E69_903E_127DDC4210F9_.wvu.FilterData" localSheetId="1" hidden="1">'LOP 2020-2023 tegevusteleht'!$A$3:$S$167</definedName>
  </definedNames>
  <calcPr calcId="162913"/>
  <customWorkbookViews>
    <customWorkbookView name="Mait Klein - Eravaade" guid="{DF47C941-7491-4E69-903E-127DDC4210F9}" mergeInterval="0" personalView="1" maximized="1" xWindow="1" yWindow="-1359" windowWidth="2418" windowHeight="1318" activeSheetId="4"/>
    <customWorkbookView name="Sander Salmu - Eravaade" guid="{BD469A87-B9B4-472B-ADF9-9940CA95A666}" mergeInterval="0" personalView="1" maximized="1" xWindow="-8" yWindow="-8" windowWidth="2576" windowHeight="1416" activeSheetId="2"/>
    <customWorkbookView name="monikas - Personal View" guid="{C1D248E8-6202-4F7B-8CEA-DBA57A53D2D5}" mergeInterval="0" personalView="1" maximized="1" xWindow="1" yWindow="1" windowWidth="1916" windowHeight="850" activeSheetId="2" showComments="commIndAndComment"/>
    <customWorkbookView name="Ain Tatter - Eravaade" guid="{ACFD6F79-37B1-4D2D-B2A5-C6F3063099F5}" mergeInterval="0" personalView="1" maximized="1" xWindow="-8" yWindow="-8" windowWidth="1616" windowHeight="876" activeSheetId="2" showComments="commIndAndComment"/>
    <customWorkbookView name="Windowsi kasutaja - Eravaade" guid="{1C4F7B03-CC8F-473E-9C2D-7057E5D753CC}" mergeInterval="0" personalView="1" maximized="1" xWindow="-8" yWindow="-8" windowWidth="1936" windowHeight="1056" activeSheetId="2"/>
    <customWorkbookView name="Eero Aarniste - Eravaade" guid="{C01776F8-EFD4-4405-8E12-2CF669909B6C}" mergeInterval="0" personalView="1" windowWidth="1918" windowHeight="1009" activeSheetId="2"/>
    <customWorkbookView name="Alo Kirsimäe - Eravaade" guid="{4C416A5B-6F74-494E-82D4-716F742D1FE6}" mergeInterval="0" personalView="1" maximized="1" xWindow="-8" yWindow="-8" windowWidth="1936" windowHeight="1056" activeSheetId="2" showComments="commIndAndComment"/>
    <customWorkbookView name="Hindrek Allvee - Eravaade" guid="{2F779116-4D69-4176-B6C2-18A3BB3874EE}" mergeInterval="0" personalView="1" maximized="1" xWindow="-9" yWindow="-9" windowWidth="1938" windowHeight="1048"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6" i="2" l="1"/>
  <c r="O26" i="2"/>
  <c r="P26" i="2"/>
  <c r="Q26" i="2"/>
  <c r="R46" i="2"/>
  <c r="R36" i="2"/>
  <c r="Q51" i="2" l="1"/>
  <c r="P51" i="2"/>
  <c r="O51" i="2"/>
  <c r="N51" i="2"/>
  <c r="R60" i="2"/>
  <c r="R61" i="2"/>
  <c r="G12" i="1" l="1"/>
  <c r="O69" i="2"/>
  <c r="N69" i="2" l="1"/>
  <c r="R81" i="2" l="1"/>
  <c r="G14" i="1" l="1"/>
  <c r="G15" i="1"/>
  <c r="G16" i="1"/>
  <c r="G17" i="1"/>
  <c r="G18" i="1"/>
  <c r="G19" i="1"/>
  <c r="G20" i="1"/>
  <c r="G21" i="1"/>
  <c r="G22" i="1"/>
  <c r="G23" i="1"/>
  <c r="G24" i="1"/>
  <c r="N5" i="2"/>
  <c r="R133" i="2" l="1"/>
  <c r="R132" i="2"/>
  <c r="R68" i="2" l="1"/>
  <c r="R77" i="2" l="1"/>
  <c r="R79" i="2"/>
  <c r="R80" i="2"/>
  <c r="R164" i="2"/>
  <c r="R163" i="2"/>
  <c r="R151" i="2"/>
  <c r="R127" i="2"/>
  <c r="R108" i="2"/>
  <c r="R107" i="2"/>
  <c r="R97" i="2"/>
  <c r="R126" i="2" l="1"/>
  <c r="R76" i="2"/>
  <c r="R63" i="2"/>
  <c r="R66" i="2"/>
  <c r="R65" i="2"/>
  <c r="R12" i="2"/>
  <c r="R14" i="2"/>
  <c r="R13" i="2"/>
  <c r="R167" i="2" l="1"/>
  <c r="R166" i="2"/>
  <c r="R165" i="2"/>
  <c r="R162" i="2"/>
  <c r="R161" i="2"/>
  <c r="R159" i="2"/>
  <c r="R158" i="2"/>
  <c r="R157" i="2"/>
  <c r="R156" i="2"/>
  <c r="R154" i="2"/>
  <c r="R150" i="2"/>
  <c r="R149" i="2"/>
  <c r="R147" i="2"/>
  <c r="R144" i="2"/>
  <c r="R143" i="2"/>
  <c r="R142" i="2"/>
  <c r="R141" i="2"/>
  <c r="R139" i="2"/>
  <c r="R138" i="2"/>
  <c r="R137" i="2"/>
  <c r="R136" i="2"/>
  <c r="R134" i="2"/>
  <c r="R131" i="2"/>
  <c r="R130" i="2"/>
  <c r="R128" i="2"/>
  <c r="R125" i="2"/>
  <c r="R124" i="2"/>
  <c r="R123" i="2"/>
  <c r="R122" i="2"/>
  <c r="R121" i="2"/>
  <c r="R120" i="2"/>
  <c r="R119" i="2"/>
  <c r="R118" i="2"/>
  <c r="R117" i="2"/>
  <c r="R115" i="2"/>
  <c r="R114" i="2"/>
  <c r="R113" i="2"/>
  <c r="R112" i="2"/>
  <c r="R111" i="2"/>
  <c r="R110" i="2"/>
  <c r="R106" i="2"/>
  <c r="R105" i="2"/>
  <c r="R104" i="2"/>
  <c r="R103" i="2"/>
  <c r="R102" i="2"/>
  <c r="R101" i="2"/>
  <c r="R100" i="2"/>
  <c r="R99" i="2"/>
  <c r="R98" i="2"/>
  <c r="R96" i="2"/>
  <c r="R95" i="2"/>
  <c r="R94" i="2"/>
  <c r="R93" i="2"/>
  <c r="R92" i="2"/>
  <c r="R91" i="2"/>
  <c r="R90" i="2"/>
  <c r="R89" i="2"/>
  <c r="R87" i="2"/>
  <c r="R84" i="2"/>
  <c r="R78" i="2"/>
  <c r="R75" i="2"/>
  <c r="R74" i="2"/>
  <c r="R73" i="2"/>
  <c r="R72" i="2"/>
  <c r="R71" i="2"/>
  <c r="R70" i="2"/>
  <c r="R67" i="2"/>
  <c r="R64" i="2"/>
  <c r="R59" i="2"/>
  <c r="R58" i="2"/>
  <c r="R57" i="2"/>
  <c r="R56" i="2"/>
  <c r="R55" i="2"/>
  <c r="R54" i="2"/>
  <c r="R53" i="2"/>
  <c r="R52" i="2"/>
  <c r="R50" i="2"/>
  <c r="R49" i="2"/>
  <c r="R48" i="2"/>
  <c r="R45" i="2"/>
  <c r="R44" i="2"/>
  <c r="R43" i="2"/>
  <c r="R42" i="2"/>
  <c r="R41" i="2"/>
  <c r="R40" i="2"/>
  <c r="R39" i="2"/>
  <c r="R38" i="2"/>
  <c r="R37" i="2"/>
  <c r="R35" i="2"/>
  <c r="R34" i="2"/>
  <c r="R33" i="2"/>
  <c r="R32" i="2"/>
  <c r="R31" i="2"/>
  <c r="R30" i="2"/>
  <c r="R29" i="2"/>
  <c r="R28" i="2"/>
  <c r="R27" i="2"/>
  <c r="R25" i="2"/>
  <c r="R23" i="2"/>
  <c r="R22" i="2"/>
  <c r="R21" i="2"/>
  <c r="R20" i="2"/>
  <c r="R7" i="2"/>
  <c r="R8" i="2"/>
  <c r="R9" i="2"/>
  <c r="R10" i="2"/>
  <c r="R11" i="2"/>
  <c r="R15" i="2"/>
  <c r="R16" i="2"/>
  <c r="R17" i="2"/>
  <c r="R18" i="2"/>
  <c r="R6" i="2"/>
  <c r="O5" i="2"/>
  <c r="P5" i="2"/>
  <c r="Q5" i="2"/>
  <c r="R69" i="2" l="1"/>
  <c r="R5" i="2"/>
  <c r="N19" i="2"/>
  <c r="O19" i="2"/>
  <c r="P19" i="2"/>
  <c r="Q19" i="2"/>
  <c r="N24" i="2"/>
  <c r="O24" i="2"/>
  <c r="P24" i="2"/>
  <c r="Q24" i="2"/>
  <c r="N47" i="2"/>
  <c r="O47" i="2"/>
  <c r="P47" i="2"/>
  <c r="Q47" i="2"/>
  <c r="N62" i="2"/>
  <c r="O62" i="2"/>
  <c r="P62" i="2"/>
  <c r="Q62" i="2"/>
  <c r="P69" i="2"/>
  <c r="Q69" i="2"/>
  <c r="N83" i="2"/>
  <c r="O83" i="2"/>
  <c r="P83" i="2"/>
  <c r="Q83" i="2"/>
  <c r="N86" i="2"/>
  <c r="O86" i="2"/>
  <c r="P86" i="2"/>
  <c r="Q86" i="2"/>
  <c r="N88" i="2"/>
  <c r="O88" i="2"/>
  <c r="P88" i="2"/>
  <c r="Q88" i="2"/>
  <c r="N109" i="2"/>
  <c r="O109" i="2"/>
  <c r="P109" i="2"/>
  <c r="Q109" i="2"/>
  <c r="N116" i="2"/>
  <c r="O116" i="2"/>
  <c r="P116" i="2"/>
  <c r="Q116" i="2"/>
  <c r="N129" i="2"/>
  <c r="O129" i="2"/>
  <c r="P129" i="2"/>
  <c r="Q129" i="2"/>
  <c r="N135" i="2"/>
  <c r="O135" i="2"/>
  <c r="P135" i="2"/>
  <c r="Q135" i="2"/>
  <c r="N140" i="2"/>
  <c r="O140" i="2"/>
  <c r="P140" i="2"/>
  <c r="Q140" i="2"/>
  <c r="N146" i="2"/>
  <c r="O146" i="2"/>
  <c r="P146" i="2"/>
  <c r="Q146" i="2"/>
  <c r="N148" i="2"/>
  <c r="O148" i="2"/>
  <c r="P148" i="2"/>
  <c r="Q148" i="2"/>
  <c r="N155" i="2"/>
  <c r="O155" i="2"/>
  <c r="P155" i="2"/>
  <c r="Q155" i="2"/>
  <c r="N160" i="2"/>
  <c r="O160" i="2"/>
  <c r="P160" i="2"/>
  <c r="Q160" i="2"/>
  <c r="R160" i="2"/>
  <c r="N4" i="2" l="1"/>
  <c r="R148" i="2"/>
  <c r="R140" i="2"/>
  <c r="R129" i="2"/>
  <c r="R109" i="2"/>
  <c r="R88" i="2"/>
  <c r="R83" i="2"/>
  <c r="R51" i="2"/>
  <c r="R47" i="2"/>
  <c r="R26" i="2"/>
  <c r="R24" i="2"/>
  <c r="R155" i="2"/>
  <c r="R146" i="2"/>
  <c r="R135" i="2"/>
  <c r="R116" i="2"/>
  <c r="R86" i="2"/>
  <c r="R62" i="2"/>
  <c r="N145" i="2"/>
  <c r="P145" i="2"/>
  <c r="O85" i="2"/>
  <c r="O4" i="2"/>
  <c r="O145" i="2"/>
  <c r="Q145" i="2"/>
  <c r="Q85" i="2"/>
  <c r="N85" i="2"/>
  <c r="R19" i="2"/>
  <c r="Q4" i="2"/>
  <c r="P85" i="2"/>
  <c r="P4" i="2"/>
  <c r="D10" i="1" l="1"/>
  <c r="F10" i="1"/>
  <c r="F11" i="1" s="1"/>
  <c r="F13" i="1" s="1"/>
  <c r="E10" i="1"/>
  <c r="E11" i="1" s="1"/>
  <c r="E13" i="1" s="1"/>
  <c r="C10" i="1"/>
  <c r="C11" i="1" s="1"/>
  <c r="C13" i="1" s="1"/>
  <c r="R145" i="2"/>
  <c r="R4" i="2"/>
  <c r="R85" i="2"/>
  <c r="D11" i="1" l="1"/>
  <c r="D13" i="1" s="1"/>
  <c r="G10" i="1"/>
  <c r="G11" i="1" l="1"/>
  <c r="G13" i="1"/>
</calcChain>
</file>

<file path=xl/sharedStrings.xml><?xml version="1.0" encoding="utf-8"?>
<sst xmlns="http://schemas.openxmlformats.org/spreadsheetml/2006/main" count="1610" uniqueCount="801">
  <si>
    <t>Kokku</t>
  </si>
  <si>
    <t>x</t>
  </si>
  <si>
    <t>Indikaator/Tulemus</t>
  </si>
  <si>
    <t>Periood kokku</t>
  </si>
  <si>
    <t>Toetus</t>
  </si>
  <si>
    <t>COFOG</t>
  </si>
  <si>
    <t>NR</t>
  </si>
  <si>
    <t>sh valitsemisala 1</t>
  </si>
  <si>
    <t>sh valitsemisala 2</t>
  </si>
  <si>
    <t>sh valitsemisala 3</t>
  </si>
  <si>
    <t>Vastutaja (org)</t>
  </si>
  <si>
    <t>Eesmärk/Meede/Tegevus</t>
  </si>
  <si>
    <t>1. Vastutustundlik ja ohte tajuv liikleja</t>
  </si>
  <si>
    <t>1.4 Liiklusharidus</t>
  </si>
  <si>
    <t>1.5 Juhikoolitus</t>
  </si>
  <si>
    <t>1.6 Ennetus</t>
  </si>
  <si>
    <t xml:space="preserve">Ohutud liiklusharjumused ja hoiakud on paranenud </t>
  </si>
  <si>
    <t>Rehabilitatsioonimeetmete süsteem on välja töötatud ja tegevusi viiakse ellu</t>
  </si>
  <si>
    <t>Liiklusreeglite täitmine on paranenud</t>
  </si>
  <si>
    <t>Liikluses osalevate puuduliku juhtimisvõimekusega isikute arv on vähenenud</t>
  </si>
  <si>
    <t>Ohutuma liikluskeskkonna kujundamine</t>
  </si>
  <si>
    <t>2.2 Säästva ja ohutu taristu projekteerimine, ehitamine ja rekonstrueerimine</t>
  </si>
  <si>
    <t>Läbimõeldud maakasutus ja ohutuma teedevõrgu planeerimine</t>
  </si>
  <si>
    <t>Ohutute teede projekteerimine, ehitamine ja rekonstrueerimine</t>
  </si>
  <si>
    <t>2.3 Teede korrashoid</t>
  </si>
  <si>
    <t>Teede vastavus seisundinõuetele on tagatud ja liiklusohutus suurenenud</t>
  </si>
  <si>
    <t>2.4 Liikluskorraldus</t>
  </si>
  <si>
    <r>
      <t>2.5 Raudteeristete ohutus</t>
    </r>
    <r>
      <rPr>
        <b/>
        <sz val="9"/>
        <color indexed="8"/>
        <rFont val="Arial"/>
        <family val="2"/>
        <charset val="186"/>
      </rPr>
      <t xml:space="preserve"> </t>
    </r>
  </si>
  <si>
    <t>Kaasvastutaja</t>
  </si>
  <si>
    <t>MA</t>
  </si>
  <si>
    <t>MKM, MA</t>
  </si>
  <si>
    <t>Tartu LV</t>
  </si>
  <si>
    <t>Tallinna LV</t>
  </si>
  <si>
    <t>Tegevust rahastatakse MA tegevuskuludest</t>
  </si>
  <si>
    <t>SiM</t>
  </si>
  <si>
    <t>Tegevust rahastatakse PPA tegevuskuludest</t>
  </si>
  <si>
    <t>KOV</t>
  </si>
  <si>
    <t>MKM, MA, PPA, TA</t>
  </si>
  <si>
    <t xml:space="preserve">PPA, </t>
  </si>
  <si>
    <t>15 km</t>
  </si>
  <si>
    <t>25 km</t>
  </si>
  <si>
    <t>200 km</t>
  </si>
  <si>
    <t>800 km</t>
  </si>
  <si>
    <t>8 km</t>
  </si>
  <si>
    <t>Valikuline</t>
  </si>
  <si>
    <r>
      <t>2.1</t>
    </r>
    <r>
      <rPr>
        <b/>
        <sz val="7"/>
        <color indexed="8"/>
        <rFont val="Times New Roman"/>
        <family val="1"/>
        <charset val="186"/>
      </rPr>
      <t xml:space="preserve">  </t>
    </r>
    <r>
      <rPr>
        <b/>
        <sz val="9"/>
        <color indexed="8"/>
        <rFont val="Arial"/>
        <family val="2"/>
        <charset val="186"/>
      </rPr>
      <t>Maakasutus ja teedevõrgu planeerimine</t>
    </r>
  </si>
  <si>
    <t>Puudub süsteemne tegevus</t>
  </si>
  <si>
    <t>Puudulik. Toimub valdavalt vaid uue tänava rajamise või olemasoleva sõidutee rekonstrueerimise käigus</t>
  </si>
  <si>
    <t>Vähene</t>
  </si>
  <si>
    <t>Tegevustega on alustatud</t>
  </si>
  <si>
    <t>Ohutuse ja transpordi toimivus on paranenud</t>
  </si>
  <si>
    <t>Juhiabisüsteemide kasutuselevõtt on laienenud</t>
  </si>
  <si>
    <t>Maht määratakse sõidukipõhiselt</t>
  </si>
  <si>
    <t>4. Liiklusohutust toetavad tegevused</t>
  </si>
  <si>
    <t>Liikluskorraldus on suunatud ohutu liiklemise tagamisele</t>
  </si>
  <si>
    <t>Liikluses osalevad turvalisemad sõidukid</t>
  </si>
  <si>
    <t>Tööga seotud raskete tagajärgedega liiklusõnnetused on vähenenud</t>
  </si>
  <si>
    <t>Mõju ei ole hinnatud</t>
  </si>
  <si>
    <t>Ei ole ette nähtud</t>
  </si>
  <si>
    <t>Tegevust rahastatakse Tallinna LV eelarvest</t>
  </si>
  <si>
    <t xml:space="preserve"> Erinevates KOV-ides erineval tasemel </t>
  </si>
  <si>
    <t xml:space="preserve">Andmed ei ole kättesaadavad </t>
  </si>
  <si>
    <t>RM, KOV,MA</t>
  </si>
  <si>
    <r>
      <t>3.1</t>
    </r>
    <r>
      <rPr>
        <b/>
        <sz val="12"/>
        <color indexed="8"/>
        <rFont val="Times New Roman"/>
        <family val="1"/>
        <charset val="186"/>
      </rPr>
      <t>  Tugisüsteemid juhile</t>
    </r>
  </si>
  <si>
    <r>
      <t>3.2</t>
    </r>
    <r>
      <rPr>
        <b/>
        <sz val="12"/>
        <color indexed="8"/>
        <rFont val="Times New Roman"/>
        <family val="1"/>
        <charset val="186"/>
      </rPr>
      <t>  Sõiduki turvalisus</t>
    </r>
  </si>
  <si>
    <r>
      <t>3.3</t>
    </r>
    <r>
      <rPr>
        <b/>
        <sz val="12"/>
        <color indexed="8"/>
        <rFont val="Calibri"/>
        <family val="2"/>
        <charset val="186"/>
      </rPr>
      <t xml:space="preserve">  Tööga seotud sõidukite turvalisus </t>
    </r>
  </si>
  <si>
    <t>Liiklusõnnetustes hukkunud ja raskesti vigastada saanud jalgratturite arv ei suurene</t>
  </si>
  <si>
    <t>Liikluses osalejate ohutust väärtustavad teadmised on paranenud</t>
  </si>
  <si>
    <t>Dokumentatsioonipõhine</t>
  </si>
  <si>
    <t>Pärnu LV</t>
  </si>
  <si>
    <t>Raudtee ületus- ja ülekäigukohtadel on õnnetused vähenenud</t>
  </si>
  <si>
    <t>Tegevused on kavandatud</t>
  </si>
  <si>
    <t>32 km</t>
  </si>
  <si>
    <t>2.2.3.1</t>
  </si>
  <si>
    <t>Tallinna põhitänavate projektide liiklusohutuse auditeerimine (LOA)</t>
  </si>
  <si>
    <t>2.2.3.2</t>
  </si>
  <si>
    <t>Tartu põhitänavate projektide liiklusohutuse auditeerimine (LOA)</t>
  </si>
  <si>
    <t>2.2.8</t>
  </si>
  <si>
    <t>Keskpõristi kandmine teekattele vastassuunavööndisse kaldumise ennetamiseks</t>
  </si>
  <si>
    <t>Analüüsi "Keskpiirde (2+1 ja 1+1) rakendamise mõju liiklusohutusele" läbiviimine</t>
  </si>
  <si>
    <t>2.2.10</t>
  </si>
  <si>
    <t>2.2.11</t>
  </si>
  <si>
    <t>2.2.12</t>
  </si>
  <si>
    <t>Perioodiline teede ohutuse kontrollimine (TOK)</t>
  </si>
  <si>
    <t xml:space="preserve">Liikluskorralduse ja liiklusohutuse perioodiline kontrollimine lasteasutuste ümbruses </t>
  </si>
  <si>
    <t>Maantee ja raudtee samatasandiliste ülesõitude ohutuse analüüs, probleemsete kohtade väljaselgitamine, raudteeülesõitude ohutustamise kava koostamine ja selle elluviimine</t>
  </si>
  <si>
    <t xml:space="preserve">Jalakäijat liikluses hästi eristada võimaldava valgustuse rajamine </t>
  </si>
  <si>
    <t>Õuealade ning piiratud kiirusega tänavate liiklusruumi kujundamisel tingimuste loomine sobiva ja ohutu sõidukiiruse valikuks</t>
  </si>
  <si>
    <t>1.5.3</t>
  </si>
  <si>
    <t>1.6.9</t>
  </si>
  <si>
    <t>1.7.4</t>
  </si>
  <si>
    <t>Vigastusega lõppenud liiklusõnnetuste vigastuste raskusastmete eristamine liiklusstatistika ja analüüsimise võimaldamiseks</t>
  </si>
  <si>
    <t>Liikluskindlustusjuhtumite andmete kasutamine liiklusjärelevalve planeerimisel</t>
  </si>
  <si>
    <t>4.1.1</t>
  </si>
  <si>
    <t>4.1.2</t>
  </si>
  <si>
    <t>Regionaalsete liiklusohutusprogrammide koostamine</t>
  </si>
  <si>
    <t>Uuring "Liiklusõnnetustes (sh hukkunutest ja vigastatutest) ühiskonnale põhjustatava kahju määramine"</t>
  </si>
  <si>
    <t>Maakonna liikluskomisjonide töö jätkamine</t>
  </si>
  <si>
    <t>2. Ohutu liikluskeskkond</t>
  </si>
  <si>
    <t>1.8 Liiklusjärelevalve</t>
  </si>
  <si>
    <t>1.9 Rehabilitatsioon</t>
  </si>
  <si>
    <t>Liiklusõnnetuste toimumise kõrge riskiga kohtade, lõikude ja ristmike (LOK) väljaselgitamine ning nende ohutustamine riigiteedel</t>
  </si>
  <si>
    <t>2.7 Intelligentsed transpordisüsteemid</t>
  </si>
  <si>
    <t>Rahastamise allikas</t>
  </si>
  <si>
    <t>Andmeobjekti
nimetus</t>
  </si>
  <si>
    <t xml:space="preserve">Andmeobjekti sisu </t>
  </si>
  <si>
    <t>Seos teiste valdkonna arengukavadega</t>
  </si>
  <si>
    <t>Valdkonna arengukava üldeesmärk</t>
  </si>
  <si>
    <r>
      <t xml:space="preserve">Programmi eesmärk
</t>
    </r>
    <r>
      <rPr>
        <sz val="10"/>
        <color indexed="8"/>
        <rFont val="Calibri"/>
        <family val="2"/>
        <charset val="186"/>
      </rPr>
      <t>(Arengukava alaeesmärk)</t>
    </r>
  </si>
  <si>
    <t>Programmi eelarve</t>
  </si>
  <si>
    <t>Maksumus kokku</t>
  </si>
  <si>
    <t>Olemasolevad eelarvelised vahendid</t>
  </si>
  <si>
    <t>Lisavajadused</t>
  </si>
  <si>
    <t>Siseministeeriumi valitsemisala olemasolev eelarve</t>
  </si>
  <si>
    <t>Siseministeeriumi valitsemisala lisavajadus</t>
  </si>
  <si>
    <t>Rahandusministeeriumi valitsemisala olemasolev eelarve</t>
  </si>
  <si>
    <t>Justiitsministeeriumi valitsemisala olemasolev eelarve</t>
  </si>
  <si>
    <t>Justiitsministeeriumi valitsemisala lisavajadus</t>
  </si>
  <si>
    <t>sh valitsemisala 4</t>
  </si>
  <si>
    <t>Sotsiaalministeeriumi valitsemisala olemasolev eelarve</t>
  </si>
  <si>
    <t>Sotsiaalministeeriumi valitsemisala lisavajadus</t>
  </si>
  <si>
    <t>sh valitsemisala 5</t>
  </si>
  <si>
    <t>Majandus- ja Kommunikatsiooniministeeriumi valitsemisala olemasolev eelarve</t>
  </si>
  <si>
    <t>Majandus- ja Kommunikatsiooniministeeriumi valitsemisala lisavajadus</t>
  </si>
  <si>
    <t>sh valitsemisala 6</t>
  </si>
  <si>
    <t>Haridus- ja Teadusministeeriumi valitsemisala olemasolev eelarve</t>
  </si>
  <si>
    <t>Haridus- ja Teadusministeeriumi valitsemisala lisavajadus</t>
  </si>
  <si>
    <t>Mõõdik 1</t>
  </si>
  <si>
    <t>Mõõdik 2</t>
  </si>
  <si>
    <t>Mõõdik 3</t>
  </si>
  <si>
    <t>Lisa 1</t>
  </si>
  <si>
    <t>Liiklussurmade ja raskesti vigastatute arvu vähendamine.</t>
  </si>
  <si>
    <t>Rahandusministeeriumi valitsemisala lisavajadus</t>
  </si>
  <si>
    <t>Hukkunud ja raskelt vigastatud kokku</t>
  </si>
  <si>
    <t>Hukkunute arv (kolme aasta keskmisena)</t>
  </si>
  <si>
    <t>Raskelt vigastatute arv (kolme aasta keskmisena)</t>
  </si>
  <si>
    <t>Jätkatakse "Liiklustalgute" läbiviimist</t>
  </si>
  <si>
    <t>Liiklusohutuse auditeerimine (LOA) kõigile ehitus- ja rekonstrueerimisprojektidele põhi-, tugi- ja kõrvalteedel</t>
  </si>
  <si>
    <t>Teeomanik (MA, KOV)</t>
  </si>
  <si>
    <t xml:space="preserve">Jalgrattaga liiklemise vajadusele vastava ja ohutust tagava taristu planeerimine riigiteedel sidusa jalgrattateede võrgustiku rajamiseks </t>
  </si>
  <si>
    <t>HTM</t>
  </si>
  <si>
    <t>SoM</t>
  </si>
  <si>
    <t>Turujärelevalve süsteem puudub</t>
  </si>
  <si>
    <t>„Transpordi arengukava 2014–2020“ üldeesmärk: Eesti transpordisüsteem võimaldab inimeste ja kaupade liikumist kättesaadaval, mugaval, kiirel, ohutul ja kestval moel.</t>
  </si>
  <si>
    <t>Uudsete liikluskorralduslahenduste kasutuselevõtmise vajaduse ja mõju väljaselgitamine</t>
  </si>
  <si>
    <t>Liiklusohtlikesse kohtadesse kergliiklusteede kavandamine ja rajamine (KOV-i teed)</t>
  </si>
  <si>
    <r>
      <t>1.2</t>
    </r>
    <r>
      <rPr>
        <b/>
        <sz val="7"/>
        <color indexed="8"/>
        <rFont val="Times New Roman"/>
        <family val="1"/>
        <charset val="186"/>
      </rPr>
      <t xml:space="preserve">  </t>
    </r>
    <r>
      <rPr>
        <b/>
        <sz val="9"/>
        <color indexed="8"/>
        <rFont val="Arial"/>
        <family val="2"/>
        <charset val="186"/>
      </rPr>
      <t>Jalgratturi ohutus</t>
    </r>
  </si>
  <si>
    <r>
      <t>1.1</t>
    </r>
    <r>
      <rPr>
        <b/>
        <sz val="7"/>
        <color indexed="8"/>
        <rFont val="Times New Roman"/>
        <family val="1"/>
        <charset val="186"/>
      </rPr>
      <t xml:space="preserve">  </t>
    </r>
    <r>
      <rPr>
        <b/>
        <sz val="9"/>
        <color indexed="8"/>
        <rFont val="Arial"/>
        <family val="2"/>
        <charset val="186"/>
      </rPr>
      <t>Jalakäija ohutus</t>
    </r>
  </si>
  <si>
    <t>Jalgrattaga liiklemise vajadusele vastava ja ohutust tagava taristu planeerimine ja väljaarendamine KOV-i teedel</t>
  </si>
  <si>
    <t>1.3 Eakas liikleja</t>
  </si>
  <si>
    <t xml:space="preserve">Järelevalvevõimekuse tõstmine (autokoolide õppeprotsessi jälgimine ja eksamineerijate tegevuse seire) </t>
  </si>
  <si>
    <t>1.7 Juhi tervis</t>
  </si>
  <si>
    <t>Vajaduspõhine juhtimisvõimekuse hindamine (vaimne ja füüsiline võimekus) tulenevalt liikluskäitumisest, trauma järgselt, terviseprobleemide puhul, eakatel</t>
  </si>
  <si>
    <t>Statsionaarsete maismaa piiripunktide liiklusjärelevalve tehnilise võimekuse suurendamine</t>
  </si>
  <si>
    <t>Liiklusõnnetuste toimumise kõrge riskiga kohtade, lõikude ja ristmike (LOK) väljaselgitamine ning nende ohutustamine Tallinna tänavavõrgustikus</t>
  </si>
  <si>
    <t>Liiklusõnnetuste toimumise kõrge riskiga kohtade, lõikude ja ristmike (LOK) väljaselgitamine ning nende ohutustamine Tartu tänavavõrgustikus</t>
  </si>
  <si>
    <t>Liiklusõnnetuste toimumise kõrge riskiga kohtade, lõikude ja ristmike (LOK) väljaselgitamine ning nende ohutustamine Pärnu tänavavõrgustikus</t>
  </si>
  <si>
    <t>Külgpiirde paigaldamine teelt väljasõitmise ning ühesõidukiõnnetuste vältimiseks üleeuroopalisse TEN-T-võrku kuuluvatele teedele</t>
  </si>
  <si>
    <t>Metsloomade teelepääsemise tõkestamise abinõude väljaehitamine üleeuroopalisse TEN-T-võrku kuuluvatele teedele</t>
  </si>
  <si>
    <t>Analüüsi läbiviimine raudteeülesõidu ja ülekäigukohtade ohutuse parandamiseks uute tehniliste lahenduste väljaselgitamiseks ja kasutamise otstarbekuse hindamiseks</t>
  </si>
  <si>
    <t>Muudetavate kiirusepiirangutega teelõikude rajamine</t>
  </si>
  <si>
    <t>3. Ohutu sõiduk</t>
  </si>
  <si>
    <t>Sõidukite kontrolliks vajalike kontrollplatside loomine üleeuroopalisse TEN-T-võrku kuuluvatele teedele vastavalt teehoiukavale</t>
  </si>
  <si>
    <t>Igal tegevusel on vähemalt kolmekohaline unikaalne numeratsioon kujul a.b.c.d. Selgitus: a – valdkond, b – meede, c – tegevus/projekt, d – tegevus/projekti etapp või vastutaja/rahastamise allikas</t>
  </si>
  <si>
    <t>JuM – Justiitsministeerium</t>
  </si>
  <si>
    <t>HTM – Haridus- ja Teadusministeerium</t>
  </si>
  <si>
    <t>HäK – Häirekeskus</t>
  </si>
  <si>
    <t>KOV – kohalik(ud) omavalitsus(ed)</t>
  </si>
  <si>
    <t>LV – linnavalitsus</t>
  </si>
  <si>
    <t>MKM – Majandus- ja Kommunikatsiooniministeerium</t>
  </si>
  <si>
    <t>MA – Maanteeamet</t>
  </si>
  <si>
    <t>PPA – Politsei - ja Piirivalveamet</t>
  </si>
  <si>
    <t>RM – Rahandusministeerium</t>
  </si>
  <si>
    <t>SiM – Siseministeerium</t>
  </si>
  <si>
    <t>SoM – Sotsiaalministeerium</t>
  </si>
  <si>
    <t>SMIT – Siseministeeriumi Infotehnoloogia- ja Arenduskeskus</t>
  </si>
  <si>
    <t>TA – Terviseamet</t>
  </si>
  <si>
    <t>TAI – Tervise Arengu Instituut</t>
  </si>
  <si>
    <t>TI – Tööinspektsioon</t>
  </si>
  <si>
    <t>Vähenenud on 3 aasta keskmine liiklussurmade arv</t>
  </si>
  <si>
    <t>Liiklusõnnetuses surma ja raskesti vigastada saanud jalakäijate arv on vähenenud</t>
  </si>
  <si>
    <t>Igale konkreetsele kohale valitakse välja liiklusohutuse seisukohast sobivaim lahendus</t>
  </si>
  <si>
    <t>Vähenevad jalakäija osalusel toimuvad liiklusõnnetused jalakäijaliikluseks sobiva ja ohutu liikluskeskkonna kujundamise abil</t>
  </si>
  <si>
    <t>Sõidukiirusest tingitud liiklusõnnetuse ja tagajärje raskusastme vähenemine</t>
  </si>
  <si>
    <r>
      <t>Vähenevad jalakäija osalusel toimuvad liiklusõnnetused KOV-i</t>
    </r>
    <r>
      <rPr>
        <i/>
        <sz val="10"/>
        <rFont val="Arial"/>
        <family val="2"/>
        <charset val="186"/>
      </rPr>
      <t xml:space="preserve"> asulavälistel teedel</t>
    </r>
  </si>
  <si>
    <t>Kergliiklusteed on rajatud, jalakäijale ja jalgratturile on loodud ohutum keskkond</t>
  </si>
  <si>
    <t>Jalakäija ja jalgratturi osalusel toimuvad liiklusõnnetused vähenevad</t>
  </si>
  <si>
    <t>Jalgratturi osalusel toimuvate liiklusõnnetuste osakaal ei suurene</t>
  </si>
  <si>
    <t>Liiklusõnnetustes hukkunud ja raskesti vigastada saanud ning eaka liikleja põhjustatud liiklusõnnetuste arv on vähenenud</t>
  </si>
  <si>
    <t>Informeeritute protsent sihtrühmast (suurlinnas/maapiirkonnas)</t>
  </si>
  <si>
    <t>E-õppekeskkond on arendatud ja täiendatud vastavalt vajadusele</t>
  </si>
  <si>
    <t>Uuring on läbi viidud, tulemusi on varasemate uuringutega võrreldud ja kättesaadavaks tehtud</t>
  </si>
  <si>
    <t>Juhi ettevalmistamine ohutuks liiklemiseks on paranenud</t>
  </si>
  <si>
    <t>Järelevalve maht on suurenenud, järelevalve hõlmab õppeprotsessi ja eksamineerijate tegevust</t>
  </si>
  <si>
    <t>"Liiklustalgud" on läbi viidud, ettepanekud on kontrollitud, rakendatud on vajalikke tegevusi ohu kõrvaldamiseks, liiklejatele on tagasisidet antud</t>
  </si>
  <si>
    <t>Vahendid järelevalve teostamiseks statsionaarsetes piiripunktides on soetatud ja kasutuses</t>
  </si>
  <si>
    <t>Liikluskindlustusjuhtumite andmeid kasutatakse liiklusjärelevalve planeerimisel</t>
  </si>
  <si>
    <t>Salvestavad kiirusmõõteseadmed on hangitud ja kasutuses</t>
  </si>
  <si>
    <t>Aastane joobekontrollide miinimummaht on määratud ja selle täitmine tagatud</t>
  </si>
  <si>
    <t>Kolmanda riigi mootorsõidukijuhile trahviteate väljastamise kontseptsioon on välja töötatud</t>
  </si>
  <si>
    <t>Kontseptsiooni koostamine automaatse järelevalve käigus tuvastatud liiklusnõuete rikkumise eest trahviteate väljastamiseks kolmanda riigi sõidukijuhile</t>
  </si>
  <si>
    <t>Projekti läbinutest 60% ei pane enam sellist rikkumist toime</t>
  </si>
  <si>
    <t>Liiklusohtlike kohtade valimise ja ohutustamise protsessi on KOV-i tasandil kirjeldatud, objektide nimekiri ja ohutustamise kava on koostatud</t>
  </si>
  <si>
    <t>Keskpiirde mõjuanalüüs on läbi viidud ja tulemusi arvestatakse uute ja rekonstrueeritavate teeobjektide projekteerimisel ning väljaehitamisel</t>
  </si>
  <si>
    <t>Kord aastas kontrollitakse kõikide riigiteede äärsete lasteasutuste ümbruse liikluskorraldust. Maakondlikud liikluskomisjonid jälgivad parandusettepanekute reaalset rakendamist. Tegevusesse kaasatud KOV-ide arv suureneb iga-aastaselt</t>
  </si>
  <si>
    <t>Iga-aastaselt viiakse läbi vähemalt üks uudne liikluskorralduslahenduste pilootprojekt ja viiakse läbi uudse lahenduse mõju hindamine</t>
  </si>
  <si>
    <t>Eritasandilistele raudteeülesõidukohtadele lähemal kui 2 km paiknevad samatasandilised ülesõidud on suletud</t>
  </si>
  <si>
    <t>Uute tehniliste lahenduste kasutamisvõimalused on välja selgitatud ja kasutamise otstarbekust hinnatud</t>
  </si>
  <si>
    <t>Ohutu sõidukiiruse põhimõtted on välja töötatud ja vajaduspõhiselt kehtestatud</t>
  </si>
  <si>
    <t>Tehniliselt mittekorras sõidukite osakaal liikluses on vähenenud</t>
  </si>
  <si>
    <t>Vähenevad töö- ja puhkeaja nõuete rikkumised, kutseliste juhtide põhjustatud liiklusõnnetused vähenevad</t>
  </si>
  <si>
    <t>Toetada ning muuta teiste valdkondade tegevused liiklusohutuse programmi eesmärkide täitmisel efektiivsemaks</t>
  </si>
  <si>
    <t>Regionaalsed liiklusohutusprogrammid on koostatud või uuendatud</t>
  </si>
  <si>
    <t>Liikluskomisjonid on moodustatud ja töötavad maakondades ning suuremates linnades</t>
  </si>
  <si>
    <t>Liiklusõnnetustest ühiskonnale põhjustatud kahju suurus on välja arvutatud ja prognoositud</t>
  </si>
  <si>
    <t>Üks kord aastas</t>
  </si>
  <si>
    <t>Analüüsi ei ole läbi viidud</t>
  </si>
  <si>
    <t>Tegevust rahastatakse KOV-i eelarvest</t>
  </si>
  <si>
    <t>Tegevust rahastatakse HTM-i tegevuskuludest ning KOV-i eelarvest</t>
  </si>
  <si>
    <t>Tegevust rahastatakse SoM-i tegevuskuludest</t>
  </si>
  <si>
    <t>Tegevust rahastatakse Teehoiukava raames</t>
  </si>
  <si>
    <t>Tegevust rahastatakse MA tegevuskuludest ja KOV-i eelarvest</t>
  </si>
  <si>
    <t>Tegevust rahastatakse raudteetaristu ettevõtja eelarvest</t>
  </si>
  <si>
    <t>Tegevust rahastatakse Tartu LV eelarvest</t>
  </si>
  <si>
    <t>Tegevust rahastatakse Pärnu LV eelarvest</t>
  </si>
  <si>
    <t>Jalakäijate ohutust tagava kiirusrežiimi kavandamine ja sõidukiliikluse rahustamise abinõude vajadusepõhine rakendamine piirkiirusest kinnipidamise tagamiseks kohaliku omavalitsuse teedel</t>
  </si>
  <si>
    <t>Õiguslike eelduste loomine automaatseks liikluskorraldusvahendi nõude kontrolliks</t>
  </si>
  <si>
    <t>Tegevust rahastatakse SoM tegevuskuludest</t>
  </si>
  <si>
    <t>Vigastusega lõppenud liiklusõnnetuste vigastuste raskusastmete eristamiseks õigusliku aluse loomine</t>
  </si>
  <si>
    <t>Tegevust rahastatakse MKM ja MA tegevuskuludest</t>
  </si>
  <si>
    <t xml:space="preserve">Õiguslikud alused vigastuste raskusastme eristamiseks on loodud </t>
  </si>
  <si>
    <t xml:space="preserve">Õiguslikud alused puuduvad </t>
  </si>
  <si>
    <t>Raskusaste on eristatav ja andmed Maanteeametile kättesaadavad. Andmeid kasutatakse liiklusohutusalaste tegevuste planeerimiseks</t>
  </si>
  <si>
    <t>Asulates sõidutee ja raudtee ületuskohtade (ülekäigukoht, raudtee ülekäigukoht, reguleerimata ja reguleeritud ülekäigurada) rekonstrueerimisel, ümberehitamisel ja rajamisel erinevat tüüpi lahenduste sobivuse analüüsimine</t>
  </si>
  <si>
    <t>Igal aastal osaleb teabepäevadel 5% aineõpetajatest</t>
  </si>
  <si>
    <t>Liiklusohutusprogrammi elluviimiskavasse planeeritud, kuid mittekooskõlastatud tegevused</t>
  </si>
  <si>
    <t>Märkus</t>
  </si>
  <si>
    <t>PÄA – Päästeamet</t>
  </si>
  <si>
    <t>RM,SoM</t>
  </si>
  <si>
    <t>Sihttase 2023</t>
  </si>
  <si>
    <t>Algtase 2017</t>
  </si>
  <si>
    <t>TEN-T võrgu eritasandilistes sõlmedes kergliikluse riste (tunnel/viadukt) koos ühendustega kavandamine ja rajamine vastavalt teehoiukavale</t>
  </si>
  <si>
    <t>Kergliiklejatega arvestatakse eritasandilistes sõlmedes, jalakäijale ja jalgratturile on loodud ohutum keskkond</t>
  </si>
  <si>
    <t>Narva LV</t>
  </si>
  <si>
    <t>Juhiste koostamine ületuskohtade rajamiseks</t>
  </si>
  <si>
    <t>Tegevusega pole alustatud</t>
  </si>
  <si>
    <t>?</t>
  </si>
  <si>
    <t>Koolitus- ja teavitustegevust viiakse läbi järjepidevalt</t>
  </si>
  <si>
    <t>Juhiste koostamine jalg- ja jalgrattateede ohutustamiseks ja liikluse korraldamiseks</t>
  </si>
  <si>
    <t>100 km</t>
  </si>
  <si>
    <t>Koolitati  ja nõustati sihtrühmast 1,4%</t>
  </si>
  <si>
    <t>Tellimiskeskkonnas ja  www.liikluskasvatus.ee  veebilehel on tagatud kaasajastatud õppematerjalide olemasolu ja kättesaadavus, uued õppematerjalid  on välja töötatud ohutusteemalisi õpetajaraamatuid arvestavalt</t>
  </si>
  <si>
    <t>Ohutusteemalisi õpetajaraamatuid toetavate materjalide väljatöötamist on alustatud</t>
  </si>
  <si>
    <t>Alusmaterjalid ei ole väljatöötatud, olemas on 2 temaatilist õppeprotsessi toetavat projekti</t>
  </si>
  <si>
    <t>Toimub pidev lehekülje täiendamine uute materjalidega</t>
  </si>
  <si>
    <t>Uuringud on läbiviidud 2012 / 2013 ja 2015 / 2016</t>
  </si>
  <si>
    <t>Programmis osalevate õpilaste arv</t>
  </si>
  <si>
    <t>Osales 53% 9.klassi õpilastest</t>
  </si>
  <si>
    <t>Osales 22% 11.klassi ja kutsekooli õpilastest</t>
  </si>
  <si>
    <t>Uute õppematerjalide arv</t>
  </si>
  <si>
    <t>2 uut materjali</t>
  </si>
  <si>
    <t>Kõrvaliste tegevuste koolitus on välja töötatud</t>
  </si>
  <si>
    <t xml:space="preserve">Õpilased on liikluskasvatuses omandanud teadmised ja ohutu liiklemise oskused </t>
  </si>
  <si>
    <t>Tegevust rahastatakse HTM tegevuskuludest</t>
  </si>
  <si>
    <t>Õpetajad on motiveeritud liikluskasvatuse läbiviimiseks. Koolides rakendatakse läbivat teemat "Tervis ja ohutus" ja hinnatakse õpitulemuste saavutamist kõikides kooliastmetes. Õpetajad kasutavad õppeprotsessis kõikidele kooliastmetele koostatud õpetajaraamatud, mis on kättesaadavad novembrist 2017  e-koolikotis: https://e-koolikott.ee/portfolio?id=9443. Õpetajad osalevad  õpetajaraamatute ja liikluskasvatuse teemalistel täiendkoolitustel</t>
  </si>
  <si>
    <t>Riiklike õppekavade üldosade ja ainekavade nüüdisajastamine ning õppekavades liiklusohutusega seotud teemade uuendamine ja pädevuste lahtikirjutamine</t>
  </si>
  <si>
    <t>Koostatud materjali kasutatakse lasteaedades</t>
  </si>
  <si>
    <t>Valminud materjal on veebis kättesaadav</t>
  </si>
  <si>
    <r>
      <t xml:space="preserve">Mootorsõidukijuhi eksamineerimist käsitlevate nõuete </t>
    </r>
    <r>
      <rPr>
        <i/>
        <sz val="10"/>
        <rFont val="Arial"/>
        <family val="2"/>
        <charset val="186"/>
      </rPr>
      <t xml:space="preserve">analüüs ja muudatustega kaasnevate mõjude hindamine ning analüüsi ja mõjude hindamise tulemusena väljatöötatud ettepanekute nõuetekohane </t>
    </r>
    <r>
      <rPr>
        <i/>
        <sz val="10"/>
        <color indexed="8"/>
        <rFont val="Arial"/>
        <family val="2"/>
        <charset val="186"/>
      </rPr>
      <t>ajakohastamine</t>
    </r>
  </si>
  <si>
    <t>Mootorsõidukijuhi eksamineerimist käsitlevate nõuete analüüs ning muudatustega kaasnevate mõjude hindamine on läbi viidud ja ettepanekuid nõuetekohaselt ajakohastatud</t>
  </si>
  <si>
    <t>Üldelanikkonna osakaal (%), kes ületavad kiirust rohkem kui 5 km/h  linnadevahelistel põhiteedel väheneb 8 protsendipunkti. Kampaania märgatavus on sihtgrupis vähemalt 70%</t>
  </si>
  <si>
    <t xml:space="preserve"> Küsitlusuuringu andmetel väheneb mobiiltelefoni kasutamine autojuhtimise ajal 10 protsendipunkti. Kampaania märgatavus on sihtgrupis vähemalt 70%.</t>
  </si>
  <si>
    <t xml:space="preserve"> Küsitlusuuringu andmetel on ebakaines olekus autot juhtinud isikute osakaal on 3% või vähem. Kampaania märgatavus on sihtgrupis vähemalt 70%.</t>
  </si>
  <si>
    <t>Saavutatakse küsitlusuuringu põhiselt tegevusele püstitatud eesmärgid</t>
  </si>
  <si>
    <t xml:space="preserve">Teavitused viidi läbi 2 probleemteemal </t>
  </si>
  <si>
    <t>Mõjususe uuringud on läbi viidud ja tegevuste planeerimisel ja läbiviimisel arvestatakse uuringute tulemustega</t>
  </si>
  <si>
    <t>2 uuringut</t>
  </si>
  <si>
    <t>Jätkatakse alustatud tegevustega</t>
  </si>
  <si>
    <t>Teostatud järelevalve juhtumite arv ja korrektselt väljastatud tervisetõendite osakaal neist</t>
  </si>
  <si>
    <t>Rakendusaktid  mootorsõidukijuhi erakorralisse ja täiendavasse kontrolli suunamiseks on loodud</t>
  </si>
  <si>
    <t>Alkoholisõltuvuse ravisüsteem on välja töötatud, rakendusaktid kehtestatud ja sõltuvusravi osutatakse  Indikaator: ravijuhtude arv</t>
  </si>
  <si>
    <t>Ravijuhtude arv</t>
  </si>
  <si>
    <t>Tegevust rahastatakse rahvastiku tervise arengukava tegevuspõhise programmi "Terviseriskide programm" vahenditest.</t>
  </si>
  <si>
    <t>Küsitlust läbi viidud ei olnud</t>
  </si>
  <si>
    <t xml:space="preserve">Planeeringute liiklusohutusele avalduva mõju arvestamine tee-ehitusprojektides    </t>
  </si>
  <si>
    <t>Tee projekteerimist reguleeriva määrusega kooskõlas olevate tee projekteerimist käsitlevate juhendmaterjalide uuendamine</t>
  </si>
  <si>
    <t>Juhendid on uuendatud</t>
  </si>
  <si>
    <t>Liiklusohutuse auditeerimist teostatakse kõikide riigiteede ehitus- ja rekonstrueerimisprojektidele enne projekti kinnitamist</t>
  </si>
  <si>
    <t xml:space="preserve">TEN-T võrgu projektid </t>
  </si>
  <si>
    <t xml:space="preserve">200 km </t>
  </si>
  <si>
    <t>10 km</t>
  </si>
  <si>
    <t>40 km</t>
  </si>
  <si>
    <t>23 km</t>
  </si>
  <si>
    <t xml:space="preserve">15 km </t>
  </si>
  <si>
    <t>103 km</t>
  </si>
  <si>
    <t>Analüüsis „Ulukiõnnetuste koondumiskohtade tehniline analüüs“ toodud põhimõtete rakendamine tee ehitusprojektide koostamisel</t>
  </si>
  <si>
    <t>Analüüsis toodud põhimõtted tee ehitusprojektides rakendatud</t>
  </si>
  <si>
    <t>Põhimõtteid pole rakendatud</t>
  </si>
  <si>
    <t xml:space="preserve">25 km </t>
  </si>
  <si>
    <t xml:space="preserve">2+1 sõiduradadega maanteede ehitamine </t>
  </si>
  <si>
    <t>0 km</t>
  </si>
  <si>
    <t>20 km</t>
  </si>
  <si>
    <t>31 km</t>
  </si>
  <si>
    <t>5 km</t>
  </si>
  <si>
    <t>72 km</t>
  </si>
  <si>
    <t>Protsesse täiendatakse lisandunud teadmistele tuginedes, objektide valik ning ohutustamise järjekord määratakse üleriigiliselt ning hetke parimale praktikale tuginedes. Tegevus toimub süsteemselt ja selle efektiivsust hinnatakse enne-pärast uuringuga</t>
  </si>
  <si>
    <t>LOK-objektide väljaselgitamise ja prioritiseerimise alused olemas</t>
  </si>
  <si>
    <t>juhiseid pole koostatud</t>
  </si>
  <si>
    <t>Ohtlike torupiirete eemaldamine ja ohutute lahenduste rakendamine riigiteedel</t>
  </si>
  <si>
    <t>Eemaldatud ohtlike torupiirete pikkus (km)</t>
  </si>
  <si>
    <t>0,5</t>
  </si>
  <si>
    <t>1,5</t>
  </si>
  <si>
    <t>Ohtlike torupiirete eemaldamine ja ohutute lahenduste rakendamine KOV teedel</t>
  </si>
  <si>
    <t>Tegevust rahastatakse KOV eelarvest</t>
  </si>
  <si>
    <t>Teede ohutuse kontrollimist viiakse TEN-T-võrgu teedel määruse perioodilisusega ning muudel teedel teeomaniku planeeritud perioodidega ellu, TOK-i tulemused dokumenteeritakse ning kontrollimise aktid säilitatakse vastavalt tee omaniku asjaajamiskorrale</t>
  </si>
  <si>
    <t>Hooldelepingud on muudetud</t>
  </si>
  <si>
    <t>Möödasõidukeeldude paigutuse ja põhjendatuse ülevaatamine riigiteedel</t>
  </si>
  <si>
    <t xml:space="preserve">Möödasõidukeeldude paigutus ja põhjendatus põhi ja tugimaanteed on üle vaadatud </t>
  </si>
  <si>
    <t>Tegevustega ei ole alustatud</t>
  </si>
  <si>
    <t>950 km</t>
  </si>
  <si>
    <t>3800 km</t>
  </si>
  <si>
    <t>Parklate ja puhkekohtade tähistamine ühtsete juhiste koostamine ja paigutuse  ülevaatamine riigiteedel</t>
  </si>
  <si>
    <t xml:space="preserve">Põhimaanteel rakendatakse parklate ja puhkekohtade tähistamisel ühtseid põhimõtteid </t>
  </si>
  <si>
    <t>400 km</t>
  </si>
  <si>
    <t>1200 km</t>
  </si>
  <si>
    <t>Tähispostide paigalduse ja põhjendatuse ülevaatamine riigiteedel</t>
  </si>
  <si>
    <t xml:space="preserve">Tähispostide  paigutuse ja põhjendatus on kontrollitud kõikidel riigiteedel kuhu tähispostid on ette nähtud. </t>
  </si>
  <si>
    <t>Põhi ja tugimaanteed (400km) on kontrollitud</t>
  </si>
  <si>
    <t>Juhised riigiteede liikluse rahustamiseks on koostatud</t>
  </si>
  <si>
    <t>Juhised  viitade paigaldamiseks riigiteedele on koostatud</t>
  </si>
  <si>
    <t>Aastaks 2019 on raudteeülesõitude ohutustamise kava koostatud ja kinnitatud ning ohutustamist teostatakse vastavalt koostatud kavale. Sõiduki ja raudteeveeremi kokkupõrked vähenevad</t>
  </si>
  <si>
    <t>Riigiteedel määratakse kiiruseid ühtsetel alustel</t>
  </si>
  <si>
    <t>Põhimaanteede sõidukiirused määratakse metioodikale vastavalt</t>
  </si>
  <si>
    <t>Suurendatud kiirustega teelõike vastustatakse muutavate kiiruspiirangu märkidega</t>
  </si>
  <si>
    <t>Reaalaja hoiatuste kasutajate arv</t>
  </si>
  <si>
    <t xml:space="preserve">Kõikidele liiklejatele on veebiteenusena tasuta 24/7 teeilmaprognoos kättesaadav
</t>
  </si>
  <si>
    <t>Sõidukite tagasikutsumist korraldab TKA</t>
  </si>
  <si>
    <t>Ettevõtete valim on riskipõhine</t>
  </si>
  <si>
    <t>Liiklusohutusprogrammi 2016–2025 elluviimiskava aastateks 2020–2023</t>
  </si>
  <si>
    <t>Riigikoolid, KOV-i koolid</t>
  </si>
  <si>
    <r>
      <t>Jalakäijate ohutuse tõstmine asulavälisel teel sõidutee ületamiseks suurema jalakäijaliiklusega kohtades (</t>
    </r>
    <r>
      <rPr>
        <i/>
        <sz val="10"/>
        <color indexed="8"/>
        <rFont val="Arial"/>
        <family val="2"/>
        <charset val="186"/>
      </rPr>
      <t>ühissõidukipeatused, sõidutee ületamiseks kasutatavad kohad, jalgratta- ja jalgtee sõiduteega lõikumise kohad, teel jalakäija pikisuunalist liikumist nõudvad kohad)</t>
    </r>
  </si>
  <si>
    <t>HTM, KOV</t>
  </si>
  <si>
    <t>PPA</t>
  </si>
  <si>
    <t>Autokoolid</t>
  </si>
  <si>
    <t>SiM, PPA, MA</t>
  </si>
  <si>
    <t>MKM</t>
  </si>
  <si>
    <r>
      <t>MKM/</t>
    </r>
    <r>
      <rPr>
        <b/>
        <i/>
        <sz val="10"/>
        <rFont val="Arial"/>
        <family val="2"/>
        <charset val="186"/>
      </rPr>
      <t>MA</t>
    </r>
  </si>
  <si>
    <r>
      <t>MKM/</t>
    </r>
    <r>
      <rPr>
        <b/>
        <i/>
        <sz val="10"/>
        <color rgb="FF000000"/>
        <rFont val="Arial"/>
        <family val="2"/>
        <charset val="186"/>
      </rPr>
      <t>MA</t>
    </r>
  </si>
  <si>
    <r>
      <rPr>
        <i/>
        <sz val="10"/>
        <rFont val="Arial"/>
        <family val="2"/>
        <charset val="186"/>
      </rPr>
      <t>MKM</t>
    </r>
    <r>
      <rPr>
        <b/>
        <i/>
        <sz val="10"/>
        <rFont val="Arial"/>
        <family val="2"/>
        <charset val="186"/>
      </rPr>
      <t>/MA</t>
    </r>
  </si>
  <si>
    <r>
      <t>SoM/</t>
    </r>
    <r>
      <rPr>
        <b/>
        <i/>
        <sz val="10"/>
        <color rgb="FF000000"/>
        <rFont val="Arial"/>
        <family val="2"/>
        <charset val="186"/>
      </rPr>
      <t>TI</t>
    </r>
  </si>
  <si>
    <t>Liiklusohutusprogrammi elluviimiskava aastateks 2020–2023</t>
  </si>
  <si>
    <t xml:space="preserve">Riigiteede jalakäijate sõidutee ületuskohtade analüüs </t>
  </si>
  <si>
    <t>Suurendatud kiirusega teedel kergliiklejate ja aeglaste sõidukite ümbersuunamise analüüs</t>
  </si>
  <si>
    <t>Puudub ühetaoline ja toimiv süsteem</t>
  </si>
  <si>
    <t>Alustatud</t>
  </si>
  <si>
    <t>Tegevustega alustatud</t>
  </si>
  <si>
    <t>Madal</t>
  </si>
  <si>
    <t>Kontseptsioon puudub</t>
  </si>
  <si>
    <t>Õiguslik alus puudub</t>
  </si>
  <si>
    <t>Tegevust ei ole alustatud</t>
  </si>
  <si>
    <t>LOA rakendamine linna liikluskeskkonna ohutustamiseks on pigem erand kui tavapraktika</t>
  </si>
  <si>
    <t>Tegevusega on alustatud</t>
  </si>
  <si>
    <t>Juhiseid ei ole</t>
  </si>
  <si>
    <t>Tegevusega ei ole alustatud</t>
  </si>
  <si>
    <t>TOK on kohustuslik Eestis asuvatel üleeuroopalisse TEN-T-võrku kuuluvatel teedel</t>
  </si>
  <si>
    <t>Uuringud ja analüüsid on läbi viidud</t>
  </si>
  <si>
    <t>Senised  lepingud ei vasta ühiskonna ootustele</t>
  </si>
  <si>
    <t>Eelistusi ei ole rakendatud</t>
  </si>
  <si>
    <t>Öised ja päevased seisunditaseme nõuded on erinevad</t>
  </si>
  <si>
    <t>Seisunditaseme 1 lume ja lörtsi teel eemaldamise aeg on 12  tunnini ja seisunditasemel 2  8 tundi</t>
  </si>
  <si>
    <t>Sõidukiirusi metoodikale vastavalt määratud ei ole</t>
  </si>
  <si>
    <t>Muudetava sõidukiirusega teelõigud puuduvad</t>
  </si>
  <si>
    <t>Uuringut ei ole läbi viidud</t>
  </si>
  <si>
    <t>Reaalajas toimuvad hoiatused puuduvad</t>
  </si>
  <si>
    <t>Teeilmaprognoos ei ole liiklejatele kättesaadav</t>
  </si>
  <si>
    <t>Efektiivne seiresüsteem toimib</t>
  </si>
  <si>
    <t>Uusi sõidukite kontrollplatse ei loodud</t>
  </si>
  <si>
    <t>Kõikides maakondades on toimivad liikluskomisjonid</t>
  </si>
  <si>
    <t>LÕUK on laienenud kõikidesse maakondadesse</t>
  </si>
  <si>
    <t>RM</t>
  </si>
  <si>
    <t xml:space="preserve"> MA, KOV</t>
  </si>
  <si>
    <t>Tegevus ei ole süsteemne</t>
  </si>
  <si>
    <t>Liiklusseaduses on täiendavasse tervisekontrolli suunamise kord kirjeldamata</t>
  </si>
  <si>
    <t>1.1.1</t>
  </si>
  <si>
    <t>1.1.2</t>
  </si>
  <si>
    <t>1.1.3</t>
  </si>
  <si>
    <t>1.1.4</t>
  </si>
  <si>
    <t>1.1.5</t>
  </si>
  <si>
    <t>1.1.6.1</t>
  </si>
  <si>
    <t>1.1.6.2</t>
  </si>
  <si>
    <t>1.1.8</t>
  </si>
  <si>
    <t>1.2.2</t>
  </si>
  <si>
    <t>1.2.3</t>
  </si>
  <si>
    <t>1.2.4</t>
  </si>
  <si>
    <t>MA, MKM</t>
  </si>
  <si>
    <t>1.1.7</t>
  </si>
  <si>
    <t>1.1.9.1</t>
  </si>
  <si>
    <t>1.1.9.2</t>
  </si>
  <si>
    <t>1.1.9.3</t>
  </si>
  <si>
    <t>1.1.9.4</t>
  </si>
  <si>
    <t>1.3.1</t>
  </si>
  <si>
    <t>1.4.1</t>
  </si>
  <si>
    <t>1.4.2</t>
  </si>
  <si>
    <t>1.4.3</t>
  </si>
  <si>
    <t>1.4.4</t>
  </si>
  <si>
    <t>1.4.5</t>
  </si>
  <si>
    <t>1.4.6</t>
  </si>
  <si>
    <t>1.4.7.1</t>
  </si>
  <si>
    <t>1.4.7.2</t>
  </si>
  <si>
    <t>1.4.8</t>
  </si>
  <si>
    <t>1.4.10</t>
  </si>
  <si>
    <t>1.4.11</t>
  </si>
  <si>
    <t>1.4.12</t>
  </si>
  <si>
    <t>1.4.13</t>
  </si>
  <si>
    <t>1.4.14</t>
  </si>
  <si>
    <t>1.4.15</t>
  </si>
  <si>
    <t>1.4.16</t>
  </si>
  <si>
    <t>1.4.17</t>
  </si>
  <si>
    <t>1.4.18</t>
  </si>
  <si>
    <t>Liiklusohutusalaste õppematerjalide tagamine haridusasutuste õppetegevuse läbiviimiseks,sh ohutusteemaliste õpetajaraamatute rakendamise toetuseks</t>
  </si>
  <si>
    <t xml:space="preserve">Liiklusalast õppetegevust toetavate täiendkoolituste läbiviimine koolieelsete lasteasutuste ja üldhariduskoolide õpetajaskonnale </t>
  </si>
  <si>
    <t>Haridusasutuste liiklusalast õppetegevust, sh ohutusteemaliste õpetajaraamatute rakendamist, toetavate temaatiliste projektide ja konkursside väljatöötamine ja läbiviimine</t>
  </si>
  <si>
    <t>Korduvuuringu "Liikluskasvatuse korraldus ja läbiviimine koolieelsetes lasteasutustes ja üldhariduskoolides" läbiviimine</t>
  </si>
  <si>
    <t>Riskikäitumise ennetamiseks programmide läbiviimine põhikooli 9. klassi õpilastele</t>
  </si>
  <si>
    <t>Riskikäitumise ennetamiseks programmide läbiviimine üldhariduskooli 11. klassi ja kutsekooli õpilastele</t>
  </si>
  <si>
    <t xml:space="preserve">Õppematerjalide välja töötamine probleemteemade käsitlemiseks koolitustel ja avalikel üritustel </t>
  </si>
  <si>
    <t xml:space="preserve">Muutunud õpikäsituse rakendamine  </t>
  </si>
  <si>
    <t xml:space="preserve">Õpetajate ja koolijuhtide liikluskasvatusalase pädevuse tõstmine </t>
  </si>
  <si>
    <t>Digipööre elukestvas õppes  (EÕS). Õpilaste liikluskasvatuse läbiviimist toetava e-õppematerjalide arendamine</t>
  </si>
  <si>
    <t>Koolieelse lasteasutuse riikliku õppekava ning põhikooli ja gümnaasiumi riiklike õppekavade rakendamine, seire ja vajaduse korral muutmine</t>
  </si>
  <si>
    <t>Teabepäevad aineõpetajatele</t>
  </si>
  <si>
    <t>Lasteaedadele mõeldud raudteeohutusalase materjali levitamine</t>
  </si>
  <si>
    <t>Analüüsi ja mõjude hindamist ei ole läbi viidud</t>
  </si>
  <si>
    <t>1.5.1</t>
  </si>
  <si>
    <t>1.5.2</t>
  </si>
  <si>
    <t>1.6.1</t>
  </si>
  <si>
    <t>1.6.2</t>
  </si>
  <si>
    <t>1.6.3</t>
  </si>
  <si>
    <t>1.6.4</t>
  </si>
  <si>
    <t>1.6.5</t>
  </si>
  <si>
    <t>1.6.6</t>
  </si>
  <si>
    <t>1.6.7</t>
  </si>
  <si>
    <t>1.6.8</t>
  </si>
  <si>
    <t>Lubatud piirkiirusest kinnipidamist ja ohutu sõidukiiruse valikut toetav teavitus</t>
  </si>
  <si>
    <t>Autoroolis kõrvaliste tegevuste (nutiseadmed, suitsetamine jms) vähendamist toetav teavitus</t>
  </si>
  <si>
    <t>Joobetunnustega ja alkoholi mõju all sõiduki juhtimise vähendamist toetav teavitus</t>
  </si>
  <si>
    <t>Kampaaniate mõjususe uuringud, fookusgrupiuuringud</t>
  </si>
  <si>
    <t>Raudteeohutusalased koolituste läbiviimine õpetajatele/õpilastele</t>
  </si>
  <si>
    <t>Teema- ja kampaaniapõhiste uuringute läbiviimine</t>
  </si>
  <si>
    <t>Teema- ja kampaaniapõhised uuringud on läbi viidud</t>
  </si>
  <si>
    <t>Liiklusohutusalase saate tootmise jätkamine</t>
  </si>
  <si>
    <t>Liiklusohutussaade "Punane sekund" I hooaeg</t>
  </si>
  <si>
    <t>1.8.1</t>
  </si>
  <si>
    <t>1.8.2</t>
  </si>
  <si>
    <t>1.8.3</t>
  </si>
  <si>
    <t>1.8.4</t>
  </si>
  <si>
    <t>1.8.5</t>
  </si>
  <si>
    <t>1.8.6</t>
  </si>
  <si>
    <t>1.8.7</t>
  </si>
  <si>
    <t>Videovõimekusega kiirusemõõteseadmete hankimine</t>
  </si>
  <si>
    <t>Liikluses teostatavate joobekontrollide läbiviimine</t>
  </si>
  <si>
    <t>1.8.8</t>
  </si>
  <si>
    <t xml:space="preserve">Keskpiirded on paigaldatud. Keskpiirdega teedel on laupkokkupõrgetega liiklusõnnetused välistatud </t>
  </si>
  <si>
    <r>
      <t xml:space="preserve">Keskpõristid on teekattele kantud. Vähenevad vastassuunda kaldumised ja laupkokkupõrked vastutulevate sõidukitega </t>
    </r>
    <r>
      <rPr>
        <i/>
        <sz val="9"/>
        <color indexed="10"/>
        <rFont val="Arial"/>
        <family val="2"/>
        <charset val="186"/>
      </rPr>
      <t xml:space="preserve"> </t>
    </r>
  </si>
  <si>
    <t>Külgpiirded on paigaldatud. Ühesõidukiõnnetuste arv ja teelt väljasõidud on vähenenud</t>
  </si>
  <si>
    <t>Aastatel 2020–2023 ehitatud teedel on vajalikesse kohtadesse metsloomade teelepääsemist tõkestavad abinõud välja ehitatud</t>
  </si>
  <si>
    <t>Tegevust rahastatakse RTA tegevuspõhise programmi "Tervishoiusüsteemi programm" vahenditest</t>
  </si>
  <si>
    <t>TEHIK, MA</t>
  </si>
  <si>
    <t>TA/Tervishoiuteenuse osutajad</t>
  </si>
  <si>
    <t>Vastav IT lahendus puudub</t>
  </si>
  <si>
    <t>Tervishoiuasutused on valmis IT lahenduse kasutuselevõtuks jaIT lahendus on käivitunud</t>
  </si>
  <si>
    <t>1.7.3.1</t>
  </si>
  <si>
    <t>Õiguslike aluste loomine mootorsõidukijuhi erakorralisse ja täiendavasse tervisekontrolli suunamiseks</t>
  </si>
  <si>
    <t>Õiguslikud alused mootorsõidukijuhu erakorralisse ja täiendavasse kontrolli suunamiseks on loodud</t>
  </si>
  <si>
    <t xml:space="preserve"> PPA, SiM, SoM</t>
  </si>
  <si>
    <t>Tegevust rahastatakse  MKM-i ja MA tegevuskuludest</t>
  </si>
  <si>
    <t>MA/TEHIK</t>
  </si>
  <si>
    <t>1.7.1.1</t>
  </si>
  <si>
    <t>1.7.1.2</t>
  </si>
  <si>
    <t>1.7.2</t>
  </si>
  <si>
    <t>1.7.3.2</t>
  </si>
  <si>
    <t>Alkoholisõltuvuse ravisüsteemi arendamine ja sõltuvusravi osutamine, sh joobes juhtimiselt tabatud juhtide hulgast tuvastatud sõltlastele ravi osutamine</t>
  </si>
  <si>
    <t>Mootorsõidukijuhi erakorralisse ja täiendavasse tervisekontrolli suunamiseks rakendusaktide loomine ja olemasolevate täiendamine</t>
  </si>
  <si>
    <t>1.9.1</t>
  </si>
  <si>
    <t>1.9.2</t>
  </si>
  <si>
    <t>Jätkatakse  alkoholi mõju all tabatud juhi suunamiseks liikluspsühholoogi läbiviidavasse nõustamisprogrammi</t>
  </si>
  <si>
    <t>1.8.10</t>
  </si>
  <si>
    <t>1.8.11</t>
  </si>
  <si>
    <t>2.1.1</t>
  </si>
  <si>
    <t>2.2.1</t>
  </si>
  <si>
    <t>2.2.2</t>
  </si>
  <si>
    <t>2.2.4.1</t>
  </si>
  <si>
    <t>2.2.4.2</t>
  </si>
  <si>
    <t>2.2.4.3</t>
  </si>
  <si>
    <t>2.2.5</t>
  </si>
  <si>
    <t>2.2.6</t>
  </si>
  <si>
    <t>2.2.7</t>
  </si>
  <si>
    <t>2.2.9</t>
  </si>
  <si>
    <t>2.2.13</t>
  </si>
  <si>
    <t>2.2.14</t>
  </si>
  <si>
    <t>2.2.15.1</t>
  </si>
  <si>
    <t>2.2.15.2</t>
  </si>
  <si>
    <t>2.3.1</t>
  </si>
  <si>
    <t>2.3.2</t>
  </si>
  <si>
    <t>2.3.3</t>
  </si>
  <si>
    <t>2.3.4</t>
  </si>
  <si>
    <t>2.3.5</t>
  </si>
  <si>
    <t>2.3.6</t>
  </si>
  <si>
    <t>Hoolduslepingute ideoloogia muutmiseks (sh hooldejärelevalve tõhustamine) uuringute ja analüüside läbiviimine</t>
  </si>
  <si>
    <t>Ühistranspordi poolt kasutatavate teede hoolduse eelistamine talvisel teehooldusel</t>
  </si>
  <si>
    <t>Öiste seisunditasemete erisuste kaotamine</t>
  </si>
  <si>
    <t>Talviste hooldusnõuete parendamine riigiteedel</t>
  </si>
  <si>
    <t>2.4.1</t>
  </si>
  <si>
    <t>2.4.2.1</t>
  </si>
  <si>
    <t>2.4.2.2</t>
  </si>
  <si>
    <t>2.4.2.3</t>
  </si>
  <si>
    <t>2.4.3</t>
  </si>
  <si>
    <t>2.4.4.1</t>
  </si>
  <si>
    <t>2.4.4.2</t>
  </si>
  <si>
    <t>2.4.5.1</t>
  </si>
  <si>
    <t>2.4.5.2</t>
  </si>
  <si>
    <t>2.4.6</t>
  </si>
  <si>
    <t>2.5.1</t>
  </si>
  <si>
    <t>2.5.2</t>
  </si>
  <si>
    <t>2.5.3</t>
  </si>
  <si>
    <t>Olemasolevate ühetasandiliste raudteeületuskohtade sulgemine mõistlike liikumisalternatiivide olemasolul</t>
  </si>
  <si>
    <t>2.6.1.1</t>
  </si>
  <si>
    <t>2.6.1.2</t>
  </si>
  <si>
    <t>Sõidukiiruse määramise metoodika koostamine riigiteedele</t>
  </si>
  <si>
    <t>Põhimaanteede sõidukiiruste määramine vastavalt välja töötatud metoodikale</t>
  </si>
  <si>
    <t>2.6.3</t>
  </si>
  <si>
    <t>2.6.4</t>
  </si>
  <si>
    <t>2.7.1</t>
  </si>
  <si>
    <t>2.7.2</t>
  </si>
  <si>
    <t>2.7.3</t>
  </si>
  <si>
    <t>2.7.4</t>
  </si>
  <si>
    <t>3.2.1</t>
  </si>
  <si>
    <t>3.2.2</t>
  </si>
  <si>
    <t>3.2.3</t>
  </si>
  <si>
    <t>Sõiduki ja selle varuosade turujärelevalve korraldamine</t>
  </si>
  <si>
    <t>Järelevalve tugevdamine tehnilise ülevaatuse teostamise kvaliteedi üle</t>
  </si>
  <si>
    <t>Sõidukite tagasikutsumiste monitoorimise parandamine</t>
  </si>
  <si>
    <t>Liikleja reaalajas teavitamist ja hoiatamist liiklus-, tee- ja ilmastikuoludest</t>
  </si>
  <si>
    <t>Teeilmaprognoosi kättesaadavuse tagamine</t>
  </si>
  <si>
    <t>3.3.1</t>
  </si>
  <si>
    <t>3.3.2</t>
  </si>
  <si>
    <t>3.3.3</t>
  </si>
  <si>
    <t>3.3.4</t>
  </si>
  <si>
    <t>Kõiki hukkunuga ja 5 või enama kannatanuga  liiklusõnnetusi uuritakse ühesuguse metoodika alusel</t>
  </si>
  <si>
    <t>4.1.5.1</t>
  </si>
  <si>
    <t>4.1.5.2</t>
  </si>
  <si>
    <t>Eelmine uuring viidi läbi 2017</t>
  </si>
  <si>
    <t>MKM/JuM/SiM</t>
  </si>
  <si>
    <t>MA, PPA</t>
  </si>
  <si>
    <t xml:space="preserve">Osa komponentidest on eraldivõetavatena õigusruumis kasutusel </t>
  </si>
  <si>
    <t>Seitse  uuringut aastas</t>
  </si>
  <si>
    <t>Tegevust rahastatakse SiM tegevuskuludest</t>
  </si>
  <si>
    <t>Õiguslikud eeldused automaatseks liikluskorraldusvahendi nõude kontrolliks on loodud</t>
  </si>
  <si>
    <t>PPA, MKM</t>
  </si>
  <si>
    <t>Keskpiirde paigaldamine vastassuunda kaldumise ja laupkokkupõrgete vältimiseks üleeuroopalisse TEN-T-võrku kuuluvatele 2+2 teedele</t>
  </si>
  <si>
    <t>Uuringu "Pikivahe märgistuse mõju hindamine" läbiviimine</t>
  </si>
  <si>
    <t>Pikivahe märgistuse mõju liiklusohutusele on hinnatud</t>
  </si>
  <si>
    <t>Uuringu "Ringristmike mõju hindamine liiklusohutusele" läbiviimine</t>
  </si>
  <si>
    <t>Ringristmike ehituslikud erinevused on määratud, ringristmike ja nende erinevuste mõju liiklusohutusele on hinnatud</t>
  </si>
  <si>
    <t>2.4.7</t>
  </si>
  <si>
    <t>2.4.8</t>
  </si>
  <si>
    <t xml:space="preserve">Suunavate viitade paigaldamise juhiste koostamine riigiteedele </t>
  </si>
  <si>
    <t>3.2.4</t>
  </si>
  <si>
    <t>Liikluskorraldusvahendite (liiklusmärgid, teekattemärgistus jm) kasutusnormide analüüs ja ettepanekute koostamine liikluskorraldusvahendit lugeva juhiabisüsteemiga varustatud sõiduki liikumiskeskkonna parendamiseks</t>
  </si>
  <si>
    <t>Liikluskorraldusvahendite kasutusnormid vastavad liikluskorraldusvahendit lugeva juhiabisüsteemiga sõiduki vajadustele</t>
  </si>
  <si>
    <t>Tegevused puuduvad</t>
  </si>
  <si>
    <t>3.1.1</t>
  </si>
  <si>
    <t>Liiklusõnnetuste uurimise komisjoni üleriigilise tegevuse jätkamine</t>
  </si>
  <si>
    <t>4.1.3.1</t>
  </si>
  <si>
    <t>4.1.3.2</t>
  </si>
  <si>
    <t>4.1.3.3</t>
  </si>
  <si>
    <t>4.1.4.</t>
  </si>
  <si>
    <t>Kontrollitavate veondusettevõtete aastase mahu määratlemine ja järelevalve</t>
  </si>
  <si>
    <t xml:space="preserve">Uutes parklates on kontrolli võimalus loodud </t>
  </si>
  <si>
    <t>Tegevust rahastatakse RM tegevuskuludest</t>
  </si>
  <si>
    <t>LÕUK tegevus ei hõlma raskete vigastustega liiklusõnnetusi</t>
  </si>
  <si>
    <t>Liiklusõnnetuste uurimise komisjoni üleriigilise tegevuse rasketele vigastustega liiklusõnnetustele laiendamise võimaluste selgitamine</t>
  </si>
  <si>
    <t>Pilootprojekt on läbi viidud ja kokkuvõte koostatud</t>
  </si>
  <si>
    <t>Kogutud andmeid ei ole automaatselt analüüsitavad</t>
  </si>
  <si>
    <t>Liiklusõnnetuste uurimise komisjoni menetluse käigus kogutud andmete elektroonilise säilitamise ja analüüsimise võimaluse loomine</t>
  </si>
  <si>
    <t>Mootorsõidukijuhi ettevalmistamist käsitlevate nõuete analüüs ning muudatustega kaasnevate mõjude hindamine on läbi viidud ja ettepanekud ajakohastatud</t>
  </si>
  <si>
    <t>Mootorsõidukijuhi terviseseisundi hindamise kvaliteedi parandamine</t>
  </si>
  <si>
    <t>Veokite kaaluandmeid kogutakse statistilistel eesmärkidel kolmes asukohas</t>
  </si>
  <si>
    <t>Piirmäära ületava massiga veokite seiresüsteemi loomine</t>
  </si>
  <si>
    <t>Ilmastikuseire andmete (libeduse oht) kuvamine liiklejatel</t>
  </si>
  <si>
    <t xml:space="preserve">Liiklejatele  kuvatakse seirepunkti (teeilmajaam vm) kõrval asuva muutuvteabega liiklusmärgi abil hoiatusi </t>
  </si>
  <si>
    <t>2 töötavat lahendust</t>
  </si>
  <si>
    <t>Ehitatakse ohutuse nõuetele vastavaks 52 Tallinna teeületuskohta</t>
  </si>
  <si>
    <t>Ehitatakse ohutuse nõuetele vastavaks 32 Tartu teeületuskohta</t>
  </si>
  <si>
    <t>Ehitatakse ohutuse nõuetele vastavaks 16 Narva teeületuskohta</t>
  </si>
  <si>
    <t>Ehitatakse ohutuse nõuetele vastavaks 8 Pärnu teeületuskohta</t>
  </si>
  <si>
    <t>2.2.16</t>
  </si>
  <si>
    <t>1.7.5</t>
  </si>
  <si>
    <t>Riskipõhine lähenemine töö- ja puhkeaja nõuete rikkumisega seotud ettevõtete profileerimisele ja kontrollide läbiviimisele</t>
  </si>
  <si>
    <t>2.5.4</t>
  </si>
  <si>
    <t>2.5.5</t>
  </si>
  <si>
    <t>Kiirust vähendavate meetmete kasutuselevõtt raudteeületuskohtadel</t>
  </si>
  <si>
    <t>Raudtee ületuskohtadel on õnnetused vähenenud</t>
  </si>
  <si>
    <t>Sõiduki ja raudteeveeremi kokkupõrked vähenevad</t>
  </si>
  <si>
    <t xml:space="preserve">Mobiilse automaatse liiklusjärelevalvesüsteemi (lubatud suurima sõidukiiruse ületamine) mõju hindamine </t>
  </si>
  <si>
    <t>1.8.9</t>
  </si>
  <si>
    <r>
      <rPr>
        <i/>
        <sz val="10"/>
        <color indexed="8"/>
        <rFont val="Arial"/>
        <family val="2"/>
        <charset val="186"/>
      </rPr>
      <t>MKM/</t>
    </r>
    <r>
      <rPr>
        <b/>
        <i/>
        <sz val="10"/>
        <color indexed="8"/>
        <rFont val="Arial"/>
        <family val="2"/>
        <charset val="186"/>
      </rPr>
      <t>MA</t>
    </r>
  </si>
  <si>
    <r>
      <rPr>
        <i/>
        <sz val="10"/>
        <color indexed="8"/>
        <rFont val="Arial"/>
        <family val="2"/>
        <charset val="186"/>
      </rPr>
      <t>SiM/</t>
    </r>
    <r>
      <rPr>
        <b/>
        <i/>
        <sz val="10"/>
        <color indexed="8"/>
        <rFont val="Arial"/>
        <family val="2"/>
        <charset val="186"/>
      </rPr>
      <t>PPA</t>
    </r>
  </si>
  <si>
    <r>
      <t>SoM/</t>
    </r>
    <r>
      <rPr>
        <b/>
        <i/>
        <sz val="10"/>
        <color rgb="FF000000"/>
        <rFont val="Arial"/>
        <family val="2"/>
        <charset val="186"/>
      </rPr>
      <t>TA</t>
    </r>
  </si>
  <si>
    <r>
      <t>SoM/</t>
    </r>
    <r>
      <rPr>
        <b/>
        <i/>
        <sz val="10"/>
        <rFont val="Arial"/>
        <family val="2"/>
        <charset val="186"/>
      </rPr>
      <t>TEHIK</t>
    </r>
  </si>
  <si>
    <r>
      <t>SoM/</t>
    </r>
    <r>
      <rPr>
        <b/>
        <i/>
        <sz val="10"/>
        <color rgb="FF000000"/>
        <rFont val="Arial"/>
        <family val="2"/>
        <charset val="186"/>
      </rPr>
      <t>TAI</t>
    </r>
  </si>
  <si>
    <r>
      <rPr>
        <i/>
        <sz val="10"/>
        <color rgb="FF000000"/>
        <rFont val="Arial"/>
        <family val="2"/>
        <charset val="186"/>
      </rPr>
      <t>SiM</t>
    </r>
    <r>
      <rPr>
        <b/>
        <i/>
        <sz val="10"/>
        <color rgb="FF000000"/>
        <rFont val="Arial"/>
        <family val="2"/>
        <charset val="186"/>
      </rPr>
      <t>/PPA</t>
    </r>
  </si>
  <si>
    <r>
      <t>MK</t>
    </r>
    <r>
      <rPr>
        <b/>
        <i/>
        <sz val="10"/>
        <rFont val="Arial"/>
        <family val="2"/>
        <charset val="186"/>
      </rPr>
      <t>M/MA</t>
    </r>
  </si>
  <si>
    <r>
      <rPr>
        <i/>
        <sz val="10"/>
        <color theme="1"/>
        <rFont val="Arial"/>
        <family val="2"/>
        <charset val="186"/>
      </rPr>
      <t>MKM/</t>
    </r>
    <r>
      <rPr>
        <b/>
        <i/>
        <sz val="10"/>
        <color theme="1"/>
        <rFont val="Arial"/>
        <family val="2"/>
        <charset val="186"/>
      </rPr>
      <t>MA</t>
    </r>
  </si>
  <si>
    <r>
      <rPr>
        <i/>
        <sz val="10"/>
        <color rgb="FF000000"/>
        <rFont val="Arial"/>
        <family val="2"/>
        <charset val="186"/>
      </rPr>
      <t>MKM</t>
    </r>
    <r>
      <rPr>
        <b/>
        <i/>
        <sz val="10"/>
        <color rgb="FF000000"/>
        <rFont val="Arial"/>
        <family val="2"/>
        <charset val="186"/>
      </rPr>
      <t>/MA</t>
    </r>
  </si>
  <si>
    <r>
      <rPr>
        <i/>
        <sz val="10"/>
        <color rgb="FF000000"/>
        <rFont val="Arial"/>
        <family val="2"/>
        <charset val="186"/>
      </rPr>
      <t>SoM</t>
    </r>
    <r>
      <rPr>
        <b/>
        <i/>
        <sz val="10"/>
        <color rgb="FF000000"/>
        <rFont val="Arial"/>
        <family val="2"/>
        <charset val="186"/>
      </rPr>
      <t>/TEHIK</t>
    </r>
  </si>
  <si>
    <t>Korduvülevaatusele suunatuid 11,5%</t>
  </si>
  <si>
    <t>Nõuetega vastavusse viidud teede kilometraaž</t>
  </si>
  <si>
    <t>Tegevustega ei ole alutatud</t>
  </si>
  <si>
    <t>Sotsiaalteavitused liikluskäitumise probleemteemadel</t>
  </si>
  <si>
    <t>Töötatakse välja täiendav IT süsteem, mis juhtimisvõimekust mõjutava terviseseisundi tuvastamise korral teavitab tervisetõendi väljastajat  ennetähtaegse tervisekontrolli vajadusest</t>
  </si>
  <si>
    <t xml:space="preserve">Mobiilse automaatse liiklusjärelevalvesüsteemi mõju on hinnatud </t>
  </si>
  <si>
    <t>ELVL – Eesti Linnade ja Valdade Liit</t>
  </si>
  <si>
    <t>Liiklusohutusele avalduva mõju hindamise tulemusi arvestatakse kõigi tee-ehitusprojektide koostamisel</t>
  </si>
  <si>
    <t>2+2 sõiduradadega maanteede ehitamine</t>
  </si>
  <si>
    <t>Keskpiirde olemasolul on laupkokkupõrke toimumise võimalus vähetõenäoline. Ehitatud teelõikude kilometraaž aastas</t>
  </si>
  <si>
    <t xml:space="preserve">Vähenevad busside teelt  väljasõitudud/liiklusõnnetused 
</t>
  </si>
  <si>
    <t>Avaliku liiniveo hangete hindamiskriteeriumites talverehvide, alkoluku, turvavööde olemasolu ja optilise tee haardeteguri mõõtja talumise kohustusega arvestamine</t>
  </si>
  <si>
    <t>Uued avaliku liiniveo lepingud sõlmitakse pakkujaga, kelle ühissõidukid on varustatud talverehvide, alkoluku ja turvavöödega ning pakkuja on nõustunud  optilise tee haardeteguri mõõtja talumise kohustusega</t>
  </si>
  <si>
    <t>Alkoholi mõju all tabatud juhtide liikluspsühholoogi läbiviidud nõustamisprogrammi läbinute järel küsitlemine</t>
  </si>
  <si>
    <t>Kaks aastat peale programmi läbimist tehakse nende hulgas järelküsitlus ja hinnatakse   programmi mõju</t>
  </si>
  <si>
    <t>On koostatud juhised ja välja töötatud ohutud lahendused kergliiklejate suunamiseks</t>
  </si>
  <si>
    <t>Aastaks 2023 on kaotatud kõik öiste seisunditasemete erisused</t>
  </si>
  <si>
    <t>Seisunditaseme 1 lume ja lörtsi teel eemaldamise aeg on  24  tundi ja seisunditasemel 2  12 tundi</t>
  </si>
  <si>
    <t>Juhised riigiteedele teabevahendite paigaldamiseks on koostatud</t>
  </si>
  <si>
    <t>Metoodika väljatöötamist on alustatud, esimesed testlõigud on planeeritud</t>
  </si>
  <si>
    <t>Uuringu  "Raskeveokite kiiruspiirangu muutmine" läbiviimine</t>
  </si>
  <si>
    <t>Uuring on läbi viidud, raskeveokite kiiruspiirangu muutmine 90-lt 80-lemõju on hinnatud</t>
  </si>
  <si>
    <t>Kontrollile allutatud äriühingute aastane kontrollmaht on määratletud, kontrolle teostatakse plaanipäraselt</t>
  </si>
  <si>
    <t>Ohutute kergliiklejate suunamisvahendite välja töötamine</t>
  </si>
  <si>
    <t>Kõrvalmaanteedele (AKÖL&gt;1000) tähispostide paigaldamine</t>
  </si>
  <si>
    <t>Liiklusväliste teabevahendite kastutamise juhiste koostamine riigiteedele</t>
  </si>
  <si>
    <t>Suunaviitade paigalduse üle vaatamine ja ühtlustamine põhimaanteedel</t>
  </si>
  <si>
    <t>Põhimaanteede suunaviitade paigaldus toimub ühtsete põhimõtete järgi</t>
  </si>
  <si>
    <t>Tegevust rahastatakse KOV-i eelarve ja/või kohalike teede hoiu toetuse kaudu</t>
  </si>
  <si>
    <t>Teostatakse liiklusohutuse auditeerimist põhitänavate (liiklussagedusega ≥ 10 000 a/ööp) projektidele enne projekti kinnitamist</t>
  </si>
  <si>
    <t>Kahe sõidurajaga maanteedele (1+1) möödasõiduohtlikesse kohtadesse sõidusuundi eraldava kahepoolse põrkepiirde paigaldamise otstarbekuse ja võimaluste analüüs</t>
  </si>
  <si>
    <t xml:space="preserve">Täpsustunud on meetme rakendamise võimalused, vajalik maht, kaasnevad kulud ning eeldatav realiseerimise aega. </t>
  </si>
  <si>
    <t xml:space="preserve">Reisija- ja veosevedu teostava juhi töö-, sõidu- ja puhkeaja ning masside/mõõtmete kontrollimine  </t>
  </si>
  <si>
    <t xml:space="preserve">Kommertssõidukie kontrolli teostatakse vastavalt liiklusjärelevalve plaanis kirjeldatud mahule </t>
  </si>
  <si>
    <t xml:space="preserve">Vedaja vastutuse suurendamise võimaluste analüüs ja ettepanekud </t>
  </si>
  <si>
    <t>Analüüs koostatud ja ettepanekud esitatud</t>
  </si>
  <si>
    <t>Tegevust rahastatakse vastutajate tegevuskuludest</t>
  </si>
  <si>
    <t>Välja on töötatud ning jõustatud õigusloome, mis soodustab ja motiveerib KOV kasutusele võtma rohkem automaatseid liiklusjärelelvave seadmeid</t>
  </si>
  <si>
    <t>SIM</t>
  </si>
  <si>
    <t>Tegevust rahastatakse SIM tegevuskuludest</t>
  </si>
  <si>
    <t>Automaatse liiklusjärelevalve (nt foorikaamerad, statsionaarsed kiiruskaamerad) KOV-ds kasutusele võtmist soodustava õigusloome vastu võtmine</t>
  </si>
  <si>
    <t>SiM/MKM</t>
  </si>
  <si>
    <t>PPA, MA</t>
  </si>
  <si>
    <t>2.6 Ohutu sõidukiirus</t>
  </si>
  <si>
    <t>3.2.5</t>
  </si>
  <si>
    <t xml:space="preserve">Tagasikutsumisest kõrvale hoidvate ohtlike puudustega sõidukite liiklusest kõrvaldamine </t>
  </si>
  <si>
    <t>Tegevust rahastatakse MKM tegevuskuludest</t>
  </si>
  <si>
    <t>3.2.6</t>
  </si>
  <si>
    <t>Vaadatakse üle mootorsõidukite rehvidele, sealhulgas talverehvidele kehtestatud nõuete ajakohasus</t>
  </si>
  <si>
    <r>
      <rPr>
        <b/>
        <i/>
        <sz val="10"/>
        <color indexed="8"/>
        <rFont val="Arial"/>
        <family val="2"/>
        <charset val="186"/>
      </rPr>
      <t>MKM/MA</t>
    </r>
  </si>
  <si>
    <t>1.8.12</t>
  </si>
  <si>
    <t>Osa veapunktisüsteemi komponentidest on eraldivõetuna õigusruumis kasutusel</t>
  </si>
  <si>
    <t>Mootorsõidukijuhtide liikluskäitumise arvestus- ja hoiatussüsteemi rakendamiseks kontseptsiooni, väljatöötamiskavatsuse ja seaduse eelnõu koostamine</t>
  </si>
  <si>
    <t>Välja on töötatud mootorsõidukijuhtide liikluskäitumise arvestus- ja hoiatussüsteemi rakendamise kontseptsioon, väljatöötamiskavatsus ja seaduse eelnõu</t>
  </si>
  <si>
    <t>Gaaskütuseid kasutavate sõidukite tõhusam kontroll</t>
  </si>
  <si>
    <t>Paranenud on mootorsõidukijuhi terviseseisundi hindamise probleemsete juhtude üle järelevalve teostamine</t>
  </si>
  <si>
    <t>SiM, MKM, MA</t>
  </si>
  <si>
    <t>Tegevust rahastatakse TI tegevuskuludest</t>
  </si>
  <si>
    <t>Digikultuuri integreerimine liikluskasvatuse õppeprotsessi; digitaalse õppevara koostamine.</t>
  </si>
  <si>
    <t>kuni 10</t>
  </si>
  <si>
    <t>Liiklusjärelevalve ennetava mõju säilitamiseks ja parandamiseks analüüsitakse liiklejate liikluskäitumist mõjutavaid väliskeskkonna trende ning tehakse ettepanekud liiklusjärelevalveliste tegevuste ja kasutatavate tehnoloogiate kohandamiseks</t>
  </si>
  <si>
    <t>1.8.13</t>
  </si>
  <si>
    <t>Töötatakse välja ja rakendatakse uusi mõjutusmeetmeid juhtide liikluskäitumise muutmiseks (parandamiseks).</t>
  </si>
  <si>
    <t>Uusi mõjutusmeetmeid on proovitud ja sobivusel rakendatud.</t>
  </si>
  <si>
    <t>SiM/PPA</t>
  </si>
  <si>
    <t xml:space="preserve">Mootorsõidukijuhi terviseseisundi hindamise probleemsete juhtude järelevalve koostöös MA-ga
</t>
  </si>
  <si>
    <t>Analüüsitud on juhtimisvõimekuse hindamise süsteemi loomise vajadus ja võimalused</t>
  </si>
  <si>
    <t>Loodud andmete elektroonilise säilitamise ja analüüsimise võimalus</t>
  </si>
  <si>
    <t>Liikluse rahustamise võtete kasutamiseks juhiste koostamine riigiteedele</t>
  </si>
  <si>
    <t>Teeliikluses kasutatavad sõidukid ja neile kaubanduses pakutavad varuosad vastavad Euroopa Liidus ja Eestis kehtestatud nõuetele</t>
  </si>
  <si>
    <t>Sõidukite tagasikutsumised tuleb üle võtta TTJA-lt ja süsteem muuta läbipaistvamaks</t>
  </si>
  <si>
    <t>Välja töötatud õiguslikud lahendused tagasikutsumisest kõrvale hoidvate ohtlike puudustega sõidukite liiklusest kõrvaldamiseks</t>
  </si>
  <si>
    <t>Välja töötatud õiguslikud nõuded surumaagaasi ja veeldatud maagassi kasutavate sõidukite tõhusamaks kontrolliks</t>
  </si>
  <si>
    <t>TTJA/KOV</t>
  </si>
  <si>
    <t>Tegevust rahastatakse TTJA tegevuskuludest ning KOV-i eelarvest</t>
  </si>
  <si>
    <t>TTJA/MA/MTÜ OLE</t>
  </si>
  <si>
    <t>Tegevust rahastatakse TTJA ja MA tegevuskuludest</t>
  </si>
  <si>
    <t>TTJA</t>
  </si>
  <si>
    <r>
      <t>MKM/TTJA/</t>
    </r>
    <r>
      <rPr>
        <b/>
        <i/>
        <sz val="10"/>
        <color rgb="FF000000"/>
        <rFont val="Arial"/>
        <family val="2"/>
        <charset val="186"/>
      </rPr>
      <t>KOV/raudteeinfrastruktuuri-ettevõtjad</t>
    </r>
  </si>
  <si>
    <r>
      <t>MKM/TTJA/</t>
    </r>
    <r>
      <rPr>
        <b/>
        <i/>
        <sz val="10"/>
        <color rgb="FF000000"/>
        <rFont val="Arial"/>
        <family val="2"/>
        <charset val="186"/>
      </rPr>
      <t>raudteeinfrastruktuuri-ettevõtjad</t>
    </r>
  </si>
  <si>
    <t>TTJA – Tarbijakaitse ja Tehnilise Järelevalve Amet</t>
  </si>
  <si>
    <t>1.6.10</t>
  </si>
  <si>
    <t>Ohutuspäevadel ja avalikel üritustel liiklusohutusalase teavitustöö korraldamine ja läbiviimine</t>
  </si>
  <si>
    <t xml:space="preserve">Aasta jooksul on  teavitustöö toimunud vähemalt 100 avalikul üritusel koostöös PPA ja KOV-ga  </t>
  </si>
  <si>
    <t>Teavitustöö viidi läbi 104 üritusel</t>
  </si>
  <si>
    <t>1.2.1.</t>
  </si>
  <si>
    <t>Jalgratta ja jalgratturi teabematerjalide väljatöötamine ja levitamine. Jalgratturi märgatavust ja ohutust parandava varustuse kasutamise toetamine enim ohustatud sihhtrühmades koolituste käigus.</t>
  </si>
  <si>
    <t>Teabematerjalid on väljatöötatud või kaasajastatud ja sihtrühmadele läbi koolituste kättesaadavaks tehtud</t>
  </si>
  <si>
    <t>Eakale liiklejale suunatud liiklusohutusalane teavitustöö</t>
  </si>
  <si>
    <t>Koolituste läbiviimine on tagatud vastavalt haridusasutuste nõudlusele ja MA vajadustele</t>
  </si>
  <si>
    <t xml:space="preserve">Viidi läbi 128 koolitust (haridusastuste meeskonakoolitused, lasterühma saatja koolitused, KEAT projekti õpetajakolitused, jalgrattri koolitaja koolitused) </t>
  </si>
  <si>
    <t>Haridusasutuste liiklusalast õppetegevust on toetatud  temaatiliste projektide ja konkursside kaudu</t>
  </si>
  <si>
    <t>Liikluskoolituse toetamine koolides</t>
  </si>
  <si>
    <t>Õppematerjalide tagamine jalgratturikoolituse läbivimiseks koolides. Jalgratturi koolituse läbiviimise toetamine projekti kaudu. Jalgratturi juhiloa saanute osakaal 10-12aastaste hulgas</t>
  </si>
  <si>
    <t>Jalgratturi juhiloa on saanud 44% 10-12 aastastest</t>
  </si>
  <si>
    <t xml:space="preserve">Liiklusalase õppetegevuse läbiviimist toetava e-õppekeskkonna arendamine. </t>
  </si>
  <si>
    <t>Lasteaaedade ja üldhariduskoolide I kooliastme liiklusalast õppetegevust  toetavate õppevahendite tagamine</t>
  </si>
  <si>
    <t>Kõikdele koolieelsete lasteasutuste aiarühma lastele ja õpetajatele ning üldhariduskoolide õpilastele ja õpetajatele on tagatud õppetegevust toetav õpivahend</t>
  </si>
  <si>
    <t>Sekkumismeetmete väljatöötamine liiklusohutuse probleemteemadel täiskasvanud liiklejatele</t>
  </si>
  <si>
    <t>1.4.9</t>
  </si>
  <si>
    <t>Liiklusõpet toetavate piirkondlike võistluste läbiviimine</t>
  </si>
  <si>
    <t>Läbiviidud võistluste ja osalenute arv</t>
  </si>
  <si>
    <t>Viidi läbi 4 võistlust</t>
  </si>
  <si>
    <t>Vabatahtlike kaasamiseks süsteemi väljatöötamine, vabatahtlike koolitamine ning  kaasamine ennetustegevustesse</t>
  </si>
  <si>
    <t>Vabatahtlike kaasamise süsteem on välja töötatud  ja rakendatud. Vabatahtlike koolitustel osalejate arv</t>
  </si>
  <si>
    <t>1.4.19</t>
  </si>
  <si>
    <t>Koostöö ülikoolidega liiklusohutuse ja liiklushariduse valdkonnas uurimistööde, õpiprojektide ja temaatiliste valikainete läbiviimiseks ja väljatöötamiseks</t>
  </si>
  <si>
    <t>Koostöölepingute arv</t>
  </si>
  <si>
    <t>Sõlmitud on liiklusohutuse ja liiklushariduse valdkonnas koostöö parendamiseks koostööleping 1 ülikooliga</t>
  </si>
  <si>
    <t>Ülikoolid</t>
  </si>
  <si>
    <r>
      <t xml:space="preserve">PPA eelarves vastavate tegevuskulude olemasolul, </t>
    </r>
    <r>
      <rPr>
        <sz val="10"/>
        <color rgb="FFFF0000"/>
        <rFont val="Arial"/>
        <family val="2"/>
        <charset val="186"/>
      </rPr>
      <t>võib eeldada lisarahastuse vajadust</t>
    </r>
  </si>
  <si>
    <r>
      <t xml:space="preserve">Vajadus ei kajastu riigi eelarvestrateegias. Tegevuse elluviimine eeldab </t>
    </r>
    <r>
      <rPr>
        <sz val="10"/>
        <color rgb="FFFF0000"/>
        <rFont val="Arial"/>
        <family val="2"/>
        <charset val="186"/>
      </rPr>
      <t>lisarahastust või eelarve raames vahendite leidmist</t>
    </r>
  </si>
  <si>
    <t>Tegevuse lõpptulemusena tekib kontseptsioon, kuidas edasi käituda</t>
  </si>
  <si>
    <t>Toimus esimeses taotlusvoorus nõuetele vastavalt</t>
  </si>
  <si>
    <t>Välja on  töötatud kiiruse, joobes juhtimise, väsimuse ja kõrvaliste tegevuste teemalised koolitused täiskasvanud liiklejatele</t>
  </si>
  <si>
    <t>Koolitused on läbi viidud, õpilaste teadlikkus raudteeohutusest on tõusnud</t>
  </si>
  <si>
    <t>Liiklusohutusalane saatesari on toodetud ja vaatajatele kättesaadavaks tehtud</t>
  </si>
  <si>
    <t>Liiklejate liikluskäitumist mõjutavad väliskeskkonna trendid analüüsitud, tehtud ettepanekud liiklusjärelevalveliste tegevuste ja kasutatavate tehnoloogiate kohanemiseks</t>
  </si>
  <si>
    <t>Kontrolli teostati kindla protsendina sõidukijuhtide tööpäevade arvust</t>
  </si>
  <si>
    <t>Tulenevalt analüüsidest ja uuringutest hooldelepingute muutmine</t>
  </si>
  <si>
    <t>Kõrvalmaanteed, millede liiklussagedus on üle 100 sõiduki ööpäevas on tähispostid paigaldatud</t>
  </si>
  <si>
    <t>Raudtee ületuskohtade turvalisuse tõstmine</t>
  </si>
  <si>
    <t>Mootorsõidukite rehvide nõuete ajakohasust on hinnatud ja vajadusel õigusaktid muudetud</t>
  </si>
  <si>
    <t xml:space="preserve"> Eksamineerimist puudutavad määrused on pidevas muutumises</t>
  </si>
  <si>
    <r>
      <t xml:space="preserve">Mootorsõidukijuhi ettevalmistamist käsitlevate nõuete </t>
    </r>
    <r>
      <rPr>
        <i/>
        <sz val="10"/>
        <rFont val="Arial"/>
        <family val="2"/>
        <charset val="186"/>
      </rPr>
      <t xml:space="preserve">analüüs ja muudatustega kaasnevate mõjude hindamine ning analüüsi ja mõjude hindamise tulemusena väljatöötatud ettepanekute </t>
    </r>
    <r>
      <rPr>
        <i/>
        <sz val="10"/>
        <color indexed="8"/>
        <rFont val="Arial"/>
        <family val="2"/>
        <charset val="186"/>
      </rPr>
      <t>ajakohastamine</t>
    </r>
  </si>
  <si>
    <t xml:space="preserve"> 0 km</t>
  </si>
  <si>
    <t>37,7 km</t>
  </si>
  <si>
    <t>5,5 km</t>
  </si>
  <si>
    <t xml:space="preserve">22,4 km </t>
  </si>
  <si>
    <t>7,9 km</t>
  </si>
  <si>
    <t>73,5 km</t>
  </si>
  <si>
    <t>1.2.1.2</t>
  </si>
  <si>
    <t>Jalgratta ja jalgratturi märgatavust parandava varustuse kasutamise teabe viimine enim ohustatud sihtrühmadeni: asulavälisel teel hämaras ja pimeda ajal liiklevad jalgratturid ning jalgrattaga liikluses osalevad lapsed</t>
  </si>
  <si>
    <t>Liiklusjärelevalve käigus juhitakse tähelepanu märgatavust parandava varustuse eelistele</t>
  </si>
  <si>
    <t>Tegevus Siseministeeriumi ettepanekul elluviimiskavast välja arvatud.</t>
  </si>
  <si>
    <t>Kõikidele aiarühmadele kingiti liikluskalender ja 1. klassi astujatele  liiklusaabits</t>
  </si>
  <si>
    <t>Tegevus Majandus- ja Kommunikatsiooniministeeriumi otsusel elluviimiskavast välja arvatud.</t>
  </si>
  <si>
    <t>Tegevus Sotsiaalministeeriumi ettepanekul elluviimiskavast välja arvatud</t>
  </si>
  <si>
    <t>Algtase 2020</t>
  </si>
  <si>
    <t>Tervisetõendi peatamise võimalus puudub</t>
  </si>
  <si>
    <t>JuM</t>
  </si>
  <si>
    <t>Tegevust rahastatakse JuM tegevuskuludest</t>
  </si>
  <si>
    <t xml:space="preserve">Välja on töötatud  kriminaalses joobes juhtidel automaatse tervisetõendi peatumise ja täiendava terviskontrolli läbimise lahendus </t>
  </si>
  <si>
    <t>Mootorsõiduki joobeseisundis juhtimise ja joobeseisundis raske liiklusõnnetuse põhjustamise karistuste ülemmäärade tõstmine</t>
  </si>
  <si>
    <t>Joobes juhtimise ja joobnuna roolis põhjustatud õnnetuste arv ei ole vähenenud</t>
  </si>
  <si>
    <t>Vabariigi Valitsuse 28.05.2020 kabinetiistungi päevakorrapunkt  4 alampunktid  1 ja 3</t>
  </si>
  <si>
    <t>Vabariigi Valitsuse 28.05.2020 kabinetiistungi päevakorrapunkt 4 alampunktid 2 ja 3</t>
  </si>
  <si>
    <t>Vabariigi Valitsuse 28.05.2020 kabinetiistungi päevakorrapunkt 4 alampunkt 4</t>
  </si>
  <si>
    <t>Vabariigi Valitsuse 16. juuni 2011. a määruse nr 80 „Mootorsõidukijuhi ja mootorsõiduki juhtimisõiguse taotleja ning trammijuhi ja trammi juhtimisõiguse taotleja tervisekontrolli tingimused ja kord ning tervisenõuded, sealhulgas meditsiinilised vastunäidustused, mille korral mootorsõiduki ja trammi juhtimine ei ole lubatud“ muutmise eelnõu koostamine</t>
  </si>
  <si>
    <t xml:space="preserve">VV 16.06.2011. a määruse nr 80 muutmise eelnõu, mis mis täpsustab taotleja tervisekontrolli tingimusi isiku sõltuvushäire hindamisel, ja  perearstide toiminguid, kui tervisetõendit taotleb sõltuvushäire kahtlusega isik, on tähtaegselt esitatud Vabariigi Valitsuse istungile </t>
  </si>
  <si>
    <t>Tervisekontrolli tingimused on täpsuatamata</t>
  </si>
  <si>
    <t>TAI</t>
  </si>
  <si>
    <t xml:space="preserve">Puudub sõltuvuskahtlusega isikute erakorralisse  tervisekontrolli suunamise võimalus </t>
  </si>
  <si>
    <t>Kriminaalses joobes juhi tervisetõendi ja juhtimisõiguse automaatne peatumine</t>
  </si>
  <si>
    <t>Sõltuvushäire kahtlusega isiku erakorralise täiendavava tervisekontrolli läbiviimise juhendi koostamine</t>
  </si>
  <si>
    <t>Vabariigi Valitsuse 28.05.2020 kabinetiistungi päevakorrapunkt 4 alampunkt 5</t>
  </si>
  <si>
    <t>Vabariigi Valitsuse 28.05.2020 kabinetiistungi päevakorrapunkt 4 alampunkt 6</t>
  </si>
  <si>
    <t>Ravikohtade arv on 3200</t>
  </si>
  <si>
    <t>Vabariigi Valitsuse 28.05.2020 kabinetiistungi päevakorrapunkt 4 alampunkt 7</t>
  </si>
  <si>
    <t>Lisataotlus alkoholi kuritarvitamise häire ravi rahastamiseks mahus 532 000 eurot aastateks 2021-2024 on esitatud</t>
  </si>
  <si>
    <t>Elektroonilise valve seadmeid kasutusele võetud ei ole</t>
  </si>
  <si>
    <t>Vabariigi Valitsuse 28.05.2020 kabinetiistungi päevakorrapunkt 4 alampunkt 9</t>
  </si>
  <si>
    <t>Joobes juhtimise süütegude menetluspraktika analüüs on teostatud ja ettepanekud formuleeritud</t>
  </si>
  <si>
    <t>Analüüsi läbi viidud ei ole</t>
  </si>
  <si>
    <t>Vabariigi Valitsuse 28.05.2020 kabinetiistungi päevakorrapunkt 4 alampunkt 10</t>
  </si>
  <si>
    <t>Pilootprojekti alustatud ei ole</t>
  </si>
  <si>
    <t>Pilootprojekt on läbi viidud ja aruanne esitatud</t>
  </si>
  <si>
    <t>Joobes juhtimise süütegude menetluspraktika analüüsi koostamine</t>
  </si>
  <si>
    <t xml:space="preserve">Pilootprojekti "Mootorsõiduki alkoluku kasutamine kontrollmeetmena kriminaalkorras karistatud joobes juhtidel" läbiviimine  </t>
  </si>
  <si>
    <t>MKM, SiM, SoM</t>
  </si>
  <si>
    <t>JuM, MKM, SiM</t>
  </si>
  <si>
    <t>1.7.3.1.1</t>
  </si>
  <si>
    <t>4.1.6.</t>
  </si>
  <si>
    <t>1.7.3.2.1</t>
  </si>
  <si>
    <t>1.7.3.2.2</t>
  </si>
  <si>
    <t>4.1.7.</t>
  </si>
  <si>
    <t>4.1.8.</t>
  </si>
  <si>
    <t>4.1.9.</t>
  </si>
  <si>
    <t>Perearstidele on koostatud sõltuvushäire kahtlusega isiku täiendava tervisekontrolli läbiviimise juhend</t>
  </si>
  <si>
    <t>Alkoholi tarvitamise keelu kontrollimiseks elektroonilise valve seadmete kasutuselevõtmine</t>
  </si>
  <si>
    <t>Alkoholi tarvitamise keelu kontrollimise elektroonilised seadmed on kasutusele võetud</t>
  </si>
  <si>
    <t>Mootorsõiduki joobeseisundis juhtimise ja joobeseisundis raske liiklusõnnetuse põhjustamise karistused on karmistunud</t>
  </si>
  <si>
    <t>Riigi eelarvestrateegia koostamise käigus lisataotluse esitamine alkoholi kuritarvitamise häire ravi rahastamiseks</t>
  </si>
  <si>
    <t>Lisa 1. VV 28.05.2020 otsusega lisatud tegevused</t>
  </si>
  <si>
    <t>4.1.10.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</si>
</sst>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_-* #,##0.00\ _k_r_-;\-* #,##0.00\ _k_r_-;_-* &quot;-&quot;??\ _k_r_-;_-@_-"/>
    <numFmt numFmtId="166" formatCode="0.0%"/>
  </numFmts>
  <fonts count="63" x14ac:knownFonts="1">
    <font>
      <sz val="11"/>
      <color theme="1"/>
      <name val="Calibri"/>
      <family val="2"/>
      <charset val="186"/>
      <scheme val="minor"/>
    </font>
    <font>
      <sz val="11"/>
      <color indexed="8"/>
      <name val="Calibri"/>
      <family val="2"/>
      <charset val="186"/>
    </font>
    <font>
      <sz val="11"/>
      <color indexed="8"/>
      <name val="Calibri"/>
      <family val="2"/>
      <charset val="186"/>
    </font>
    <font>
      <b/>
      <sz val="9"/>
      <color indexed="8"/>
      <name val="Arial"/>
      <family val="2"/>
      <charset val="186"/>
    </font>
    <font>
      <b/>
      <sz val="7"/>
      <color indexed="8"/>
      <name val="Times New Roman"/>
      <family val="1"/>
      <charset val="186"/>
    </font>
    <font>
      <i/>
      <sz val="10"/>
      <name val="Arial"/>
      <family val="2"/>
      <charset val="186"/>
    </font>
    <font>
      <b/>
      <sz val="9"/>
      <name val="Arial"/>
      <family val="2"/>
      <charset val="186"/>
    </font>
    <font>
      <sz val="10"/>
      <name val="Arial"/>
      <family val="2"/>
      <charset val="186"/>
    </font>
    <font>
      <i/>
      <sz val="10"/>
      <color indexed="8"/>
      <name val="Arial"/>
      <family val="2"/>
      <charset val="186"/>
    </font>
    <font>
      <b/>
      <sz val="12"/>
      <color indexed="8"/>
      <name val="Times New Roman"/>
      <family val="1"/>
      <charset val="186"/>
    </font>
    <font>
      <b/>
      <sz val="12"/>
      <color indexed="8"/>
      <name val="Calibri"/>
      <family val="2"/>
      <charset val="186"/>
    </font>
    <font>
      <b/>
      <i/>
      <sz val="9"/>
      <name val="Arial"/>
      <family val="2"/>
      <charset val="186"/>
    </font>
    <font>
      <sz val="9"/>
      <name val="Arial"/>
      <family val="2"/>
      <charset val="186"/>
    </font>
    <font>
      <sz val="10"/>
      <color indexed="8"/>
      <name val="Calibri"/>
      <family val="2"/>
      <charset val="186"/>
    </font>
    <font>
      <i/>
      <sz val="9"/>
      <name val="Arial"/>
      <family val="2"/>
      <charset val="186"/>
    </font>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b/>
      <sz val="10"/>
      <color theme="1"/>
      <name val="Calibri"/>
      <family val="2"/>
      <charset val="186"/>
      <scheme val="minor"/>
    </font>
    <font>
      <b/>
      <sz val="12"/>
      <color theme="1"/>
      <name val="Calibri"/>
      <family val="2"/>
      <charset val="186"/>
    </font>
    <font>
      <b/>
      <sz val="9"/>
      <color rgb="FF000000"/>
      <name val="Arial"/>
      <family val="2"/>
      <charset val="186"/>
    </font>
    <font>
      <sz val="9"/>
      <color rgb="FF000000"/>
      <name val="Arial"/>
      <family val="2"/>
      <charset val="186"/>
    </font>
    <font>
      <b/>
      <sz val="11"/>
      <color theme="1"/>
      <name val="Arial"/>
      <family val="2"/>
      <charset val="186"/>
    </font>
    <font>
      <b/>
      <sz val="9"/>
      <color rgb="FFFF0000"/>
      <name val="Arial"/>
      <family val="2"/>
      <charset val="186"/>
    </font>
    <font>
      <i/>
      <sz val="10"/>
      <color theme="1"/>
      <name val="Arial"/>
      <family val="2"/>
      <charset val="186"/>
    </font>
    <font>
      <sz val="9"/>
      <color theme="1"/>
      <name val="Arial"/>
      <family val="2"/>
      <charset val="186"/>
    </font>
    <font>
      <b/>
      <i/>
      <sz val="9"/>
      <color rgb="FF000000"/>
      <name val="Arial"/>
      <family val="2"/>
      <charset val="186"/>
    </font>
    <font>
      <i/>
      <sz val="9"/>
      <color rgb="FF000000"/>
      <name val="Arial"/>
      <family val="2"/>
      <charset val="186"/>
    </font>
    <font>
      <i/>
      <sz val="10"/>
      <color rgb="FF000000"/>
      <name val="Arial"/>
      <family val="2"/>
      <charset val="186"/>
    </font>
    <font>
      <i/>
      <sz val="11"/>
      <color theme="1"/>
      <name val="Calibri"/>
      <family val="2"/>
      <charset val="186"/>
      <scheme val="minor"/>
    </font>
    <font>
      <i/>
      <sz val="11"/>
      <name val="Calibri"/>
      <family val="2"/>
      <charset val="186"/>
      <scheme val="minor"/>
    </font>
    <font>
      <b/>
      <sz val="9"/>
      <color theme="1"/>
      <name val="Arial"/>
      <family val="2"/>
      <charset val="186"/>
    </font>
    <font>
      <sz val="9"/>
      <color rgb="FFFF0000"/>
      <name val="Arial"/>
      <family val="2"/>
      <charset val="186"/>
    </font>
    <font>
      <sz val="11"/>
      <name val="Calibri"/>
      <family val="2"/>
      <charset val="186"/>
      <scheme val="minor"/>
    </font>
    <font>
      <b/>
      <sz val="12"/>
      <color indexed="8"/>
      <name val="Calibri"/>
      <family val="2"/>
      <charset val="186"/>
      <scheme val="minor"/>
    </font>
    <font>
      <b/>
      <sz val="11"/>
      <color rgb="FF000000"/>
      <name val="Calibri"/>
      <family val="2"/>
      <charset val="186"/>
      <scheme val="minor"/>
    </font>
    <font>
      <sz val="11"/>
      <color rgb="FF000000"/>
      <name val="Calibri"/>
      <family val="2"/>
      <charset val="186"/>
      <scheme val="minor"/>
    </font>
    <font>
      <b/>
      <sz val="11"/>
      <name val="Calibri"/>
      <family val="2"/>
      <charset val="186"/>
      <scheme val="minor"/>
    </font>
    <font>
      <sz val="10"/>
      <color theme="1"/>
      <name val="Arial"/>
      <family val="2"/>
      <charset val="186"/>
    </font>
    <font>
      <b/>
      <sz val="10"/>
      <color rgb="FF000000"/>
      <name val="Arial"/>
      <family val="2"/>
      <charset val="186"/>
    </font>
    <font>
      <i/>
      <sz val="9"/>
      <color theme="1"/>
      <name val="Arial"/>
      <family val="2"/>
      <charset val="186"/>
    </font>
    <font>
      <i/>
      <sz val="12"/>
      <color theme="1"/>
      <name val="Times New Roman"/>
      <family val="1"/>
      <charset val="186"/>
    </font>
    <font>
      <b/>
      <i/>
      <sz val="9"/>
      <color rgb="FFFF0000"/>
      <name val="Arial"/>
      <family val="2"/>
      <charset val="186"/>
    </font>
    <font>
      <b/>
      <i/>
      <sz val="9"/>
      <color theme="1"/>
      <name val="Arial"/>
      <family val="2"/>
      <charset val="186"/>
    </font>
    <font>
      <b/>
      <sz val="11"/>
      <color rgb="FF000000"/>
      <name val="Arial"/>
      <family val="2"/>
      <charset val="186"/>
    </font>
    <font>
      <b/>
      <i/>
      <sz val="11"/>
      <color rgb="FF000000"/>
      <name val="Arial"/>
      <family val="2"/>
      <charset val="186"/>
    </font>
    <font>
      <b/>
      <i/>
      <sz val="11"/>
      <color rgb="FF000000"/>
      <name val="Calibri"/>
      <family val="2"/>
      <charset val="186"/>
      <scheme val="minor"/>
    </font>
    <font>
      <sz val="11"/>
      <color rgb="FFFF0000"/>
      <name val="Calibri"/>
      <family val="2"/>
      <charset val="186"/>
      <scheme val="minor"/>
    </font>
    <font>
      <sz val="10"/>
      <color rgb="FF000000"/>
      <name val="Arial"/>
      <family val="2"/>
      <charset val="186"/>
    </font>
    <font>
      <i/>
      <sz val="9"/>
      <color indexed="10"/>
      <name val="Arial"/>
      <family val="2"/>
      <charset val="186"/>
    </font>
    <font>
      <b/>
      <sz val="10"/>
      <name val="Arial"/>
      <family val="2"/>
      <charset val="186"/>
    </font>
    <font>
      <sz val="10"/>
      <color rgb="FF00B050"/>
      <name val="Calibri"/>
      <family val="2"/>
      <charset val="186"/>
      <scheme val="minor"/>
    </font>
    <font>
      <b/>
      <i/>
      <sz val="10"/>
      <color rgb="FF000000"/>
      <name val="Arial"/>
      <family val="2"/>
      <charset val="186"/>
    </font>
    <font>
      <b/>
      <i/>
      <sz val="10"/>
      <name val="Arial"/>
      <family val="2"/>
      <charset val="186"/>
    </font>
    <font>
      <i/>
      <sz val="9"/>
      <name val="Calibri"/>
      <family val="2"/>
      <charset val="186"/>
      <scheme val="minor"/>
    </font>
    <font>
      <b/>
      <i/>
      <sz val="11"/>
      <color rgb="FFFF0000"/>
      <name val="Calibri"/>
      <family val="2"/>
      <charset val="186"/>
      <scheme val="minor"/>
    </font>
    <font>
      <b/>
      <i/>
      <sz val="10"/>
      <color rgb="FFFF0000"/>
      <name val="Arial"/>
      <family val="2"/>
      <charset val="186"/>
    </font>
    <font>
      <b/>
      <i/>
      <sz val="10"/>
      <color indexed="8"/>
      <name val="Arial"/>
      <family val="2"/>
      <charset val="186"/>
    </font>
    <font>
      <i/>
      <sz val="10"/>
      <color theme="1"/>
      <name val="Calibri"/>
      <family val="2"/>
      <charset val="186"/>
      <scheme val="minor"/>
    </font>
    <font>
      <i/>
      <sz val="10"/>
      <color theme="1"/>
      <name val="Times New Roman"/>
      <family val="1"/>
      <charset val="186"/>
    </font>
    <font>
      <b/>
      <i/>
      <sz val="10"/>
      <color theme="1"/>
      <name val="Arial"/>
      <family val="2"/>
      <charset val="186"/>
    </font>
    <font>
      <sz val="10"/>
      <color rgb="FFFF0000"/>
      <name val="Arial"/>
      <family val="2"/>
      <charset val="186"/>
    </font>
    <font>
      <sz val="8"/>
      <name val="Calibri"/>
      <family val="2"/>
      <charset val="186"/>
      <scheme val="minor"/>
    </font>
  </fonts>
  <fills count="12">
    <fill>
      <patternFill patternType="none"/>
    </fill>
    <fill>
      <patternFill patternType="gray125"/>
    </fill>
    <fill>
      <patternFill patternType="solid">
        <fgColor indexed="13"/>
        <bgColor indexed="64"/>
      </patternFill>
    </fill>
    <fill>
      <patternFill patternType="lightDown"/>
    </fill>
    <fill>
      <patternFill patternType="solid">
        <fgColor rgb="FF99CCFF"/>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8AB2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165" fontId="15" fillId="0" borderId="0" applyFont="0" applyFill="0" applyBorder="0" applyAlignment="0" applyProtection="0"/>
    <xf numFmtId="0" fontId="2" fillId="0" borderId="0"/>
    <xf numFmtId="0" fontId="1" fillId="0" borderId="0"/>
    <xf numFmtId="0" fontId="7" fillId="0" borderId="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12">
    <xf numFmtId="0" fontId="0" fillId="0" borderId="0" xfId="0"/>
    <xf numFmtId="0" fontId="17" fillId="0" borderId="0" xfId="0" applyFont="1"/>
    <xf numFmtId="0" fontId="18" fillId="2" borderId="1" xfId="0" applyFont="1" applyFill="1" applyBorder="1" applyAlignment="1">
      <alignment horizontal="center"/>
    </xf>
    <xf numFmtId="0" fontId="0" fillId="0" borderId="0" xfId="0" applyAlignment="1">
      <alignment horizontal="center"/>
    </xf>
    <xf numFmtId="0" fontId="19" fillId="4" borderId="1" xfId="0" applyFont="1" applyFill="1" applyBorder="1" applyAlignment="1">
      <alignment horizontal="left" indent="2"/>
    </xf>
    <xf numFmtId="0" fontId="20" fillId="4" borderId="1" xfId="0" applyFont="1" applyFill="1" applyBorder="1" applyAlignment="1">
      <alignment wrapText="1"/>
    </xf>
    <xf numFmtId="0" fontId="21" fillId="0" borderId="1" xfId="0" applyFont="1" applyBorder="1" applyAlignment="1">
      <alignment horizontal="center"/>
    </xf>
    <xf numFmtId="3" fontId="20" fillId="0" borderId="1" xfId="0" applyNumberFormat="1" applyFont="1" applyBorder="1" applyAlignment="1">
      <alignment horizontal="center"/>
    </xf>
    <xf numFmtId="3" fontId="21" fillId="0" borderId="1" xfId="0" applyNumberFormat="1" applyFont="1" applyBorder="1" applyAlignment="1">
      <alignment horizontal="right"/>
    </xf>
    <xf numFmtId="0" fontId="20" fillId="4" borderId="1" xfId="0" applyFont="1" applyFill="1" applyBorder="1" applyAlignment="1">
      <alignment horizontal="left" vertical="top" wrapText="1"/>
    </xf>
    <xf numFmtId="0" fontId="0" fillId="0" borderId="0" xfId="0" applyAlignment="1">
      <alignment horizontal="left"/>
    </xf>
    <xf numFmtId="0" fontId="20" fillId="5" borderId="1" xfId="0" applyFont="1" applyFill="1" applyBorder="1" applyAlignment="1">
      <alignment horizontal="center"/>
    </xf>
    <xf numFmtId="0" fontId="22" fillId="6" borderId="1" xfId="0" applyFont="1" applyFill="1" applyBorder="1" applyAlignment="1">
      <alignment horizontal="left" wrapText="1"/>
    </xf>
    <xf numFmtId="0" fontId="20" fillId="6" borderId="1" xfId="0" applyFont="1" applyFill="1" applyBorder="1" applyAlignment="1">
      <alignment horizontal="center" wrapText="1"/>
    </xf>
    <xf numFmtId="0" fontId="20" fillId="6" borderId="1" xfId="0" applyFont="1" applyFill="1" applyBorder="1" applyAlignment="1">
      <alignment wrapText="1"/>
    </xf>
    <xf numFmtId="0" fontId="23" fillId="4" borderId="1" xfId="0" applyFont="1" applyFill="1" applyBorder="1" applyAlignment="1">
      <alignment horizontal="left" vertical="top" wrapText="1"/>
    </xf>
    <xf numFmtId="0" fontId="23" fillId="5" borderId="1" xfId="0" applyFont="1" applyFill="1" applyBorder="1" applyAlignment="1">
      <alignment wrapText="1"/>
    </xf>
    <xf numFmtId="0" fontId="6" fillId="5" borderId="1" xfId="0" applyFont="1" applyFill="1" applyBorder="1" applyAlignment="1">
      <alignment horizontal="center" wrapText="1"/>
    </xf>
    <xf numFmtId="1" fontId="24" fillId="0" borderId="1" xfId="0" applyNumberFormat="1" applyFont="1" applyBorder="1" applyAlignment="1">
      <alignment vertical="top" wrapText="1"/>
    </xf>
    <xf numFmtId="0" fontId="20" fillId="4" borderId="1" xfId="0" applyFont="1" applyFill="1" applyBorder="1" applyAlignment="1">
      <alignment horizontal="center" wrapText="1"/>
    </xf>
    <xf numFmtId="0" fontId="6" fillId="4" borderId="1" xfId="0" applyFont="1" applyFill="1" applyBorder="1" applyAlignment="1">
      <alignment horizontal="left" vertical="top" wrapText="1"/>
    </xf>
    <xf numFmtId="0" fontId="0" fillId="0" borderId="1" xfId="0" applyBorder="1" applyAlignment="1">
      <alignment horizontal="center"/>
    </xf>
    <xf numFmtId="0" fontId="24" fillId="0" borderId="1" xfId="0" applyFont="1" applyBorder="1" applyAlignment="1">
      <alignment vertical="top" wrapText="1"/>
    </xf>
    <xf numFmtId="14" fontId="24" fillId="0" borderId="1" xfId="0" applyNumberFormat="1" applyFont="1" applyBorder="1" applyAlignment="1">
      <alignment vertical="top" wrapText="1"/>
    </xf>
    <xf numFmtId="0" fontId="24" fillId="0" borderId="2" xfId="0" applyFont="1" applyBorder="1" applyAlignment="1">
      <alignment vertical="top" wrapText="1"/>
    </xf>
    <xf numFmtId="0" fontId="25" fillId="0" borderId="1" xfId="0" applyFont="1" applyBorder="1" applyAlignment="1">
      <alignment horizontal="center" wrapText="1"/>
    </xf>
    <xf numFmtId="0" fontId="11" fillId="5" borderId="1" xfId="0" applyFont="1" applyFill="1" applyBorder="1" applyAlignment="1">
      <alignment horizontal="center" wrapText="1"/>
    </xf>
    <xf numFmtId="0" fontId="0" fillId="0" borderId="3" xfId="0" applyBorder="1" applyAlignment="1">
      <alignment horizontal="left"/>
    </xf>
    <xf numFmtId="0" fontId="16" fillId="0" borderId="0" xfId="0" applyFont="1" applyAlignment="1">
      <alignment horizontal="left"/>
    </xf>
    <xf numFmtId="0" fontId="21" fillId="7" borderId="1" xfId="0" applyFont="1" applyFill="1" applyBorder="1" applyAlignment="1">
      <alignment horizontal="center" wrapText="1"/>
    </xf>
    <xf numFmtId="3" fontId="12" fillId="0" borderId="1" xfId="0" applyNumberFormat="1" applyFont="1" applyFill="1" applyBorder="1" applyAlignment="1">
      <alignment horizontal="center"/>
    </xf>
    <xf numFmtId="0" fontId="21" fillId="0" borderId="1" xfId="0" applyFont="1" applyBorder="1" applyAlignment="1">
      <alignment horizontal="center" wrapText="1"/>
    </xf>
    <xf numFmtId="3" fontId="21" fillId="0" borderId="1" xfId="0" applyNumberFormat="1" applyFont="1" applyBorder="1" applyAlignment="1">
      <alignment horizontal="center"/>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3" fontId="0" fillId="0" borderId="0" xfId="0" applyNumberFormat="1"/>
    <xf numFmtId="3" fontId="21" fillId="0" borderId="1" xfId="0" applyNumberFormat="1" applyFont="1" applyBorder="1" applyAlignment="1">
      <alignment horizontal="center" wrapText="1"/>
    </xf>
    <xf numFmtId="49" fontId="29" fillId="0" borderId="1" xfId="1" applyNumberFormat="1" applyFont="1" applyBorder="1" applyAlignment="1">
      <alignment horizontal="center"/>
    </xf>
    <xf numFmtId="49" fontId="29" fillId="7" borderId="1" xfId="1" applyNumberFormat="1" applyFont="1" applyFill="1" applyBorder="1" applyAlignment="1">
      <alignment horizontal="center"/>
    </xf>
    <xf numFmtId="49" fontId="29" fillId="4" borderId="1" xfId="1" applyNumberFormat="1" applyFont="1" applyFill="1" applyBorder="1" applyAlignment="1">
      <alignment horizontal="center"/>
    </xf>
    <xf numFmtId="49" fontId="30" fillId="7" borderId="1" xfId="1" applyNumberFormat="1" applyFont="1" applyFill="1" applyBorder="1" applyAlignment="1">
      <alignment horizontal="center"/>
    </xf>
    <xf numFmtId="0" fontId="31" fillId="4" borderId="1" xfId="0" applyFont="1" applyFill="1" applyBorder="1" applyAlignment="1">
      <alignment wrapText="1"/>
    </xf>
    <xf numFmtId="3" fontId="12" fillId="0" borderId="1" xfId="0" applyNumberFormat="1" applyFont="1" applyBorder="1" applyAlignment="1">
      <alignment horizontal="center"/>
    </xf>
    <xf numFmtId="0" fontId="5" fillId="0" borderId="1" xfId="0" applyFont="1" applyBorder="1" applyAlignment="1">
      <alignment horizontal="left" vertical="top" wrapText="1"/>
    </xf>
    <xf numFmtId="49" fontId="29" fillId="4" borderId="4" xfId="1" applyNumberFormat="1" applyFont="1" applyFill="1" applyBorder="1" applyAlignment="1">
      <alignment horizontal="center"/>
    </xf>
    <xf numFmtId="0" fontId="20" fillId="4" borderId="4" xfId="0" applyFont="1" applyFill="1" applyBorder="1" applyAlignment="1">
      <alignment horizontal="left" vertical="top" wrapText="1"/>
    </xf>
    <xf numFmtId="0" fontId="20" fillId="4" borderId="4" xfId="0" applyFont="1" applyFill="1" applyBorder="1" applyAlignment="1">
      <alignment horizontal="center" wrapText="1"/>
    </xf>
    <xf numFmtId="0" fontId="12" fillId="0" borderId="1" xfId="0" applyFont="1" applyBorder="1" applyAlignment="1">
      <alignment horizontal="center"/>
    </xf>
    <xf numFmtId="0" fontId="0" fillId="0" borderId="0" xfId="0" applyFont="1"/>
    <xf numFmtId="0" fontId="34" fillId="0" borderId="0" xfId="0" applyFont="1" applyAlignment="1">
      <alignment horizontal="left" vertical="top"/>
    </xf>
    <xf numFmtId="0" fontId="0" fillId="0" borderId="0" xfId="0" applyFont="1" applyAlignment="1">
      <alignment vertical="center"/>
    </xf>
    <xf numFmtId="0" fontId="0" fillId="0" borderId="0" xfId="0" applyFont="1" applyAlignment="1">
      <alignment vertical="center" wrapText="1"/>
    </xf>
    <xf numFmtId="0" fontId="0" fillId="0" borderId="0" xfId="0" applyFont="1" applyAlignment="1">
      <alignment wrapText="1"/>
    </xf>
    <xf numFmtId="0" fontId="16" fillId="8" borderId="1" xfId="0" applyFont="1" applyFill="1" applyBorder="1" applyAlignment="1">
      <alignment horizontal="center" vertical="center" wrapText="1"/>
    </xf>
    <xf numFmtId="0" fontId="35" fillId="8" borderId="1" xfId="0" applyFont="1" applyFill="1" applyBorder="1" applyAlignment="1">
      <alignment horizontal="center" vertical="center" wrapText="1"/>
    </xf>
    <xf numFmtId="0" fontId="16" fillId="9" borderId="1" xfId="0" applyFont="1" applyFill="1" applyBorder="1" applyAlignment="1">
      <alignment horizontal="left" vertical="center" wrapText="1"/>
    </xf>
    <xf numFmtId="0" fontId="16" fillId="10" borderId="1" xfId="0" applyFont="1" applyFill="1" applyBorder="1" applyAlignment="1">
      <alignment vertical="center" wrapText="1"/>
    </xf>
    <xf numFmtId="0" fontId="16" fillId="7" borderId="1" xfId="0" applyFont="1" applyFill="1" applyBorder="1" applyAlignment="1">
      <alignment vertical="center" wrapText="1"/>
    </xf>
    <xf numFmtId="0" fontId="0" fillId="3" borderId="1" xfId="0" applyFont="1" applyFill="1" applyBorder="1"/>
    <xf numFmtId="0" fontId="30" fillId="7" borderId="5" xfId="0" applyFont="1" applyFill="1" applyBorder="1" applyAlignment="1">
      <alignment horizontal="left" vertical="top" wrapText="1"/>
    </xf>
    <xf numFmtId="0" fontId="0" fillId="8" borderId="1" xfId="0" applyFont="1" applyFill="1" applyBorder="1" applyAlignment="1">
      <alignment vertical="center"/>
    </xf>
    <xf numFmtId="3" fontId="36" fillId="3" borderId="1" xfId="0" applyNumberFormat="1" applyFont="1" applyFill="1" applyBorder="1" applyAlignment="1">
      <alignment horizontal="center" vertical="center" wrapText="1"/>
    </xf>
    <xf numFmtId="3" fontId="35" fillId="7" borderId="1" xfId="0" applyNumberFormat="1" applyFont="1" applyFill="1" applyBorder="1" applyAlignment="1">
      <alignment vertical="top" wrapText="1"/>
    </xf>
    <xf numFmtId="0" fontId="33" fillId="7" borderId="1" xfId="0" applyFont="1" applyFill="1" applyBorder="1" applyAlignment="1">
      <alignment horizontal="right" wrapText="1"/>
    </xf>
    <xf numFmtId="3" fontId="36" fillId="7" borderId="1" xfId="0" applyNumberFormat="1" applyFont="1" applyFill="1" applyBorder="1" applyAlignment="1">
      <alignment horizontal="right" wrapText="1"/>
    </xf>
    <xf numFmtId="0" fontId="33" fillId="7" borderId="1" xfId="0" applyFont="1" applyFill="1" applyBorder="1" applyAlignment="1">
      <alignment horizontal="right" vertical="top" wrapText="1"/>
    </xf>
    <xf numFmtId="3" fontId="12" fillId="0" borderId="1" xfId="0" applyNumberFormat="1" applyFont="1" applyBorder="1" applyAlignment="1">
      <alignment horizontal="center" wrapText="1"/>
    </xf>
    <xf numFmtId="0" fontId="0" fillId="0" borderId="0" xfId="0" applyAlignment="1">
      <alignment horizontal="right"/>
    </xf>
    <xf numFmtId="0" fontId="20" fillId="5" borderId="1" xfId="0" applyFont="1" applyFill="1" applyBorder="1" applyAlignment="1">
      <alignment horizontal="right" wrapText="1"/>
    </xf>
    <xf numFmtId="14" fontId="5" fillId="0" borderId="1" xfId="0" applyNumberFormat="1" applyFont="1" applyBorder="1" applyAlignment="1">
      <alignment vertical="top" wrapText="1"/>
    </xf>
    <xf numFmtId="0" fontId="5" fillId="0" borderId="1" xfId="0" applyFont="1" applyBorder="1" applyAlignment="1">
      <alignment vertical="top" wrapText="1"/>
    </xf>
    <xf numFmtId="0" fontId="5" fillId="7" borderId="1" xfId="0" applyFont="1" applyFill="1" applyBorder="1" applyAlignment="1">
      <alignment vertical="top" wrapText="1"/>
    </xf>
    <xf numFmtId="0" fontId="24" fillId="7" borderId="1" xfId="0" applyFont="1" applyFill="1" applyBorder="1" applyAlignment="1">
      <alignment vertical="top" wrapText="1"/>
    </xf>
    <xf numFmtId="0" fontId="19" fillId="4" borderId="1" xfId="0" applyFont="1" applyFill="1" applyBorder="1" applyAlignment="1">
      <alignment horizontal="left" vertical="top" wrapText="1"/>
    </xf>
    <xf numFmtId="0" fontId="5" fillId="0" borderId="1" xfId="0" applyFont="1" applyFill="1" applyBorder="1" applyAlignment="1">
      <alignment vertical="top" wrapText="1"/>
    </xf>
    <xf numFmtId="16" fontId="19" fillId="4" borderId="4" xfId="0" applyNumberFormat="1" applyFont="1" applyFill="1" applyBorder="1" applyAlignment="1">
      <alignment horizontal="left" vertical="top" wrapText="1"/>
    </xf>
    <xf numFmtId="16" fontId="19" fillId="4" borderId="1" xfId="0" applyNumberFormat="1" applyFont="1" applyFill="1" applyBorder="1" applyAlignment="1">
      <alignment horizontal="left" vertical="top" wrapText="1"/>
    </xf>
    <xf numFmtId="0" fontId="22" fillId="11" borderId="1" xfId="0" applyFont="1" applyFill="1" applyBorder="1" applyAlignment="1">
      <alignment horizontal="left" vertical="top" wrapText="1"/>
    </xf>
    <xf numFmtId="14" fontId="24" fillId="0" borderId="4" xfId="0" applyNumberFormat="1" applyFont="1" applyBorder="1" applyAlignment="1">
      <alignment vertical="top" wrapText="1"/>
    </xf>
    <xf numFmtId="14" fontId="24" fillId="0" borderId="1" xfId="0" applyNumberFormat="1" applyFont="1" applyFill="1" applyBorder="1" applyAlignment="1">
      <alignment vertical="top" wrapText="1"/>
    </xf>
    <xf numFmtId="16" fontId="19" fillId="4" borderId="1" xfId="0" applyNumberFormat="1" applyFont="1" applyFill="1" applyBorder="1" applyAlignment="1">
      <alignment horizontal="left" vertical="top"/>
    </xf>
    <xf numFmtId="0" fontId="24" fillId="0" borderId="1" xfId="0" applyFont="1" applyBorder="1" applyAlignment="1">
      <alignment horizontal="left" vertical="top" wrapText="1"/>
    </xf>
    <xf numFmtId="0" fontId="19" fillId="4" borderId="1" xfId="0" applyFont="1" applyFill="1" applyBorder="1" applyAlignment="1">
      <alignment horizontal="left" vertical="top"/>
    </xf>
    <xf numFmtId="0" fontId="22" fillId="6" borderId="1" xfId="0" applyFont="1" applyFill="1" applyBorder="1" applyAlignment="1">
      <alignment horizontal="left" vertical="top" wrapText="1"/>
    </xf>
    <xf numFmtId="0" fontId="24" fillId="0" borderId="0" xfId="0" applyFont="1" applyAlignment="1">
      <alignment vertical="top" wrapText="1"/>
    </xf>
    <xf numFmtId="0" fontId="20" fillId="6" borderId="1" xfId="0" applyFont="1" applyFill="1" applyBorder="1" applyAlignment="1">
      <alignment horizontal="center" vertical="top" wrapText="1"/>
    </xf>
    <xf numFmtId="0" fontId="24" fillId="0" borderId="1" xfId="0" applyFont="1" applyFill="1" applyBorder="1" applyAlignment="1">
      <alignment vertical="top" wrapText="1"/>
    </xf>
    <xf numFmtId="0" fontId="0" fillId="0" borderId="0" xfId="0" applyAlignment="1">
      <alignment wrapText="1"/>
    </xf>
    <xf numFmtId="0" fontId="29" fillId="0" borderId="0" xfId="0" applyFont="1" applyAlignment="1">
      <alignment horizontal="center"/>
    </xf>
    <xf numFmtId="14" fontId="33" fillId="7" borderId="1" xfId="0" applyNumberFormat="1" applyFont="1" applyFill="1" applyBorder="1" applyAlignment="1">
      <alignment horizontal="left" vertical="top" wrapText="1"/>
    </xf>
    <xf numFmtId="14" fontId="33" fillId="7" borderId="1" xfId="0" applyNumberFormat="1" applyFont="1" applyFill="1" applyBorder="1" applyAlignment="1">
      <alignment horizontal="left" vertical="center" wrapText="1"/>
    </xf>
    <xf numFmtId="3" fontId="37" fillId="7" borderId="1" xfId="0" applyNumberFormat="1" applyFont="1" applyFill="1" applyBorder="1" applyAlignment="1">
      <alignment vertical="top" wrapText="1"/>
    </xf>
    <xf numFmtId="3" fontId="37" fillId="7" borderId="1" xfId="0" applyNumberFormat="1" applyFont="1" applyFill="1" applyBorder="1" applyAlignment="1">
      <alignment wrapText="1"/>
    </xf>
    <xf numFmtId="3" fontId="33" fillId="7" borderId="1" xfId="0" applyNumberFormat="1" applyFont="1" applyFill="1" applyBorder="1" applyAlignment="1">
      <alignment horizontal="right" wrapText="1"/>
    </xf>
    <xf numFmtId="0" fontId="0" fillId="7" borderId="0" xfId="0" applyFill="1"/>
    <xf numFmtId="3" fontId="17" fillId="0" borderId="0" xfId="0" applyNumberFormat="1" applyFont="1"/>
    <xf numFmtId="0" fontId="0" fillId="6" borderId="1" xfId="0" applyFont="1" applyFill="1" applyBorder="1"/>
    <xf numFmtId="0" fontId="44" fillId="4" borderId="1" xfId="0" applyFont="1" applyFill="1" applyBorder="1" applyAlignment="1">
      <alignment horizontal="left" vertical="top" wrapText="1"/>
    </xf>
    <xf numFmtId="49" fontId="45" fillId="4" borderId="1" xfId="1" applyNumberFormat="1" applyFont="1" applyFill="1" applyBorder="1" applyAlignment="1">
      <alignment horizontal="center" vertical="top" wrapText="1"/>
    </xf>
    <xf numFmtId="49" fontId="44" fillId="11" borderId="1" xfId="0" applyNumberFormat="1" applyFont="1" applyFill="1" applyBorder="1" applyAlignment="1">
      <alignment horizontal="left" vertical="top" wrapText="1"/>
    </xf>
    <xf numFmtId="0" fontId="0" fillId="4" borderId="1" xfId="0" applyFont="1" applyFill="1" applyBorder="1"/>
    <xf numFmtId="49" fontId="0" fillId="7" borderId="1" xfId="0" applyNumberFormat="1" applyFont="1" applyFill="1" applyBorder="1" applyAlignment="1">
      <alignment horizontal="center"/>
    </xf>
    <xf numFmtId="49" fontId="0" fillId="4" borderId="1" xfId="0" applyNumberFormat="1" applyFont="1" applyFill="1" applyBorder="1" applyAlignment="1">
      <alignment horizontal="center"/>
    </xf>
    <xf numFmtId="49" fontId="0" fillId="11" borderId="1" xfId="0" applyNumberFormat="1" applyFont="1" applyFill="1" applyBorder="1" applyAlignment="1">
      <alignment horizontal="center"/>
    </xf>
    <xf numFmtId="0" fontId="0" fillId="0" borderId="0" xfId="0" applyFont="1" applyBorder="1"/>
    <xf numFmtId="3" fontId="0" fillId="0" borderId="0" xfId="0" applyNumberFormat="1" applyAlignment="1">
      <alignment wrapText="1"/>
    </xf>
    <xf numFmtId="0" fontId="17" fillId="0" borderId="0" xfId="0" applyFont="1" applyBorder="1"/>
    <xf numFmtId="0" fontId="6" fillId="5" borderId="1" xfId="0" applyFont="1" applyFill="1" applyBorder="1" applyAlignment="1">
      <alignment horizontal="left" wrapText="1"/>
    </xf>
    <xf numFmtId="0" fontId="46" fillId="5" borderId="1" xfId="0" applyFont="1" applyFill="1" applyBorder="1" applyAlignment="1">
      <alignment horizontal="center"/>
    </xf>
    <xf numFmtId="49" fontId="35" fillId="4" borderId="1" xfId="0" applyNumberFormat="1" applyFont="1" applyFill="1" applyBorder="1" applyAlignment="1">
      <alignment horizontal="left" vertical="top" wrapText="1"/>
    </xf>
    <xf numFmtId="49" fontId="29" fillId="0" borderId="1" xfId="0" applyNumberFormat="1" applyFont="1" applyBorder="1" applyAlignment="1">
      <alignment horizontal="center" vertical="center"/>
    </xf>
    <xf numFmtId="49" fontId="29" fillId="7" borderId="1" xfId="0" applyNumberFormat="1" applyFont="1" applyFill="1" applyBorder="1" applyAlignment="1">
      <alignment horizontal="center" vertical="center"/>
    </xf>
    <xf numFmtId="0" fontId="35" fillId="11" borderId="1" xfId="0" applyFont="1" applyFill="1" applyBorder="1" applyAlignment="1">
      <alignment horizontal="left" vertical="top" wrapText="1"/>
    </xf>
    <xf numFmtId="3" fontId="21" fillId="7" borderId="1" xfId="0" applyNumberFormat="1" applyFont="1" applyFill="1" applyBorder="1" applyAlignment="1">
      <alignment horizontal="center"/>
    </xf>
    <xf numFmtId="0" fontId="21" fillId="7" borderId="1" xfId="0" applyFont="1" applyFill="1" applyBorder="1" applyAlignment="1">
      <alignment horizontal="center"/>
    </xf>
    <xf numFmtId="0" fontId="31" fillId="5" borderId="1" xfId="0" applyFont="1" applyFill="1" applyBorder="1"/>
    <xf numFmtId="3" fontId="20" fillId="0" borderId="0" xfId="0" applyNumberFormat="1" applyFont="1" applyBorder="1" applyAlignment="1">
      <alignment horizontal="center"/>
    </xf>
    <xf numFmtId="3" fontId="20" fillId="0" borderId="0" xfId="0" applyNumberFormat="1" applyFont="1" applyBorder="1" applyAlignment="1">
      <alignment horizontal="right" wrapText="1"/>
    </xf>
    <xf numFmtId="3" fontId="12" fillId="0" borderId="0" xfId="0" applyNumberFormat="1" applyFont="1" applyBorder="1" applyAlignment="1">
      <alignment horizontal="center"/>
    </xf>
    <xf numFmtId="3" fontId="12" fillId="0" borderId="0" xfId="0" applyNumberFormat="1" applyFont="1" applyBorder="1" applyAlignment="1">
      <alignment horizontal="right"/>
    </xf>
    <xf numFmtId="3" fontId="21" fillId="0" borderId="0" xfId="0" applyNumberFormat="1" applyFont="1" applyBorder="1" applyAlignment="1">
      <alignment horizontal="center"/>
    </xf>
    <xf numFmtId="3" fontId="21" fillId="0" borderId="0" xfId="0" applyNumberFormat="1" applyFont="1" applyBorder="1" applyAlignment="1">
      <alignment horizontal="right" wrapText="1"/>
    </xf>
    <xf numFmtId="3" fontId="17" fillId="0" borderId="0" xfId="0" applyNumberFormat="1" applyFont="1" applyBorder="1"/>
    <xf numFmtId="3" fontId="17" fillId="0" borderId="0" xfId="0" applyNumberFormat="1" applyFont="1" applyBorder="1" applyAlignment="1"/>
    <xf numFmtId="3" fontId="21" fillId="0" borderId="0" xfId="0" applyNumberFormat="1" applyFont="1" applyBorder="1" applyAlignment="1">
      <alignment horizontal="center" wrapText="1"/>
    </xf>
    <xf numFmtId="3" fontId="25" fillId="0" borderId="0" xfId="0" applyNumberFormat="1" applyFont="1" applyBorder="1" applyAlignment="1">
      <alignment horizontal="center" wrapText="1"/>
    </xf>
    <xf numFmtId="3" fontId="17" fillId="7" borderId="0" xfId="0" applyNumberFormat="1" applyFont="1" applyFill="1" applyBorder="1"/>
    <xf numFmtId="3" fontId="17" fillId="0" borderId="1" xfId="0" applyNumberFormat="1" applyFont="1" applyBorder="1"/>
    <xf numFmtId="0" fontId="48" fillId="7" borderId="1" xfId="0" applyFont="1" applyFill="1" applyBorder="1" applyAlignment="1">
      <alignment horizontal="center" wrapText="1"/>
    </xf>
    <xf numFmtId="0" fontId="14" fillId="0" borderId="1" xfId="0" applyFont="1" applyBorder="1" applyAlignment="1">
      <alignment horizontal="left" vertical="top" wrapText="1"/>
    </xf>
    <xf numFmtId="0" fontId="32" fillId="0" borderId="1" xfId="0" applyFont="1" applyBorder="1" applyAlignment="1">
      <alignment horizontal="center"/>
    </xf>
    <xf numFmtId="3" fontId="20" fillId="0" borderId="1" xfId="0" applyNumberFormat="1" applyFont="1" applyBorder="1" applyAlignment="1">
      <alignment horizontal="center" wrapText="1"/>
    </xf>
    <xf numFmtId="14" fontId="5" fillId="0" borderId="1" xfId="0" applyNumberFormat="1" applyFont="1" applyBorder="1" applyAlignment="1">
      <alignment wrapText="1"/>
    </xf>
    <xf numFmtId="0" fontId="14" fillId="0" borderId="1" xfId="0" applyFont="1" applyBorder="1" applyAlignment="1">
      <alignment vertical="top" wrapText="1"/>
    </xf>
    <xf numFmtId="0" fontId="12" fillId="7" borderId="1" xfId="0" applyFont="1" applyFill="1" applyBorder="1" applyAlignment="1">
      <alignment horizontal="center" wrapText="1"/>
    </xf>
    <xf numFmtId="1" fontId="5" fillId="0" borderId="1" xfId="0" applyNumberFormat="1" applyFont="1" applyBorder="1" applyAlignment="1">
      <alignment vertical="top" wrapText="1"/>
    </xf>
    <xf numFmtId="3" fontId="6" fillId="0" borderId="1" xfId="0" applyNumberFormat="1" applyFont="1" applyBorder="1" applyAlignment="1">
      <alignment horizontal="center" wrapText="1"/>
    </xf>
    <xf numFmtId="166" fontId="21" fillId="7" borderId="1" xfId="0" applyNumberFormat="1" applyFont="1" applyFill="1" applyBorder="1" applyAlignment="1">
      <alignment horizontal="center"/>
    </xf>
    <xf numFmtId="0" fontId="5" fillId="0" borderId="1" xfId="0" applyFont="1" applyFill="1" applyBorder="1" applyAlignment="1">
      <alignment horizontal="left" vertical="top" wrapText="1"/>
    </xf>
    <xf numFmtId="9" fontId="21" fillId="0" borderId="1" xfId="0" applyNumberFormat="1" applyFont="1" applyBorder="1" applyAlignment="1">
      <alignment horizontal="center"/>
    </xf>
    <xf numFmtId="9" fontId="21" fillId="7" borderId="1" xfId="0" applyNumberFormat="1" applyFont="1" applyFill="1" applyBorder="1" applyAlignment="1">
      <alignment horizontal="center"/>
    </xf>
    <xf numFmtId="1" fontId="24" fillId="0" borderId="1" xfId="0" applyNumberFormat="1" applyFont="1" applyBorder="1" applyAlignment="1">
      <alignment horizontal="left" vertical="top" wrapText="1"/>
    </xf>
    <xf numFmtId="14" fontId="5" fillId="0" borderId="1" xfId="0" applyNumberFormat="1" applyFont="1" applyBorder="1" applyAlignment="1">
      <alignment horizontal="left" vertical="top" wrapText="1"/>
    </xf>
    <xf numFmtId="0" fontId="40" fillId="0" borderId="1" xfId="0" applyFont="1" applyBorder="1" applyAlignment="1">
      <alignment horizontal="left" vertical="top" wrapText="1"/>
    </xf>
    <xf numFmtId="0" fontId="27" fillId="7" borderId="1" xfId="0" applyFont="1" applyFill="1" applyBorder="1" applyAlignment="1">
      <alignment horizontal="left" vertical="top" wrapText="1"/>
    </xf>
    <xf numFmtId="1" fontId="40" fillId="0" borderId="1" xfId="0" applyNumberFormat="1" applyFont="1" applyBorder="1" applyAlignment="1">
      <alignment horizontal="left" vertical="top" wrapText="1"/>
    </xf>
    <xf numFmtId="49" fontId="40" fillId="0" borderId="1" xfId="1" applyNumberFormat="1" applyFont="1" applyBorder="1" applyAlignment="1">
      <alignment horizontal="left" vertical="top" wrapText="1"/>
    </xf>
    <xf numFmtId="0" fontId="40" fillId="0" borderId="1" xfId="0" applyFont="1" applyBorder="1" applyAlignment="1">
      <alignment vertical="top" wrapText="1"/>
    </xf>
    <xf numFmtId="49" fontId="5" fillId="0" borderId="1" xfId="0" applyNumberFormat="1" applyFont="1" applyBorder="1" applyAlignment="1">
      <alignment horizontal="left" vertical="top" wrapText="1"/>
    </xf>
    <xf numFmtId="49" fontId="24" fillId="0" borderId="1" xfId="0" applyNumberFormat="1" applyFont="1" applyBorder="1" applyAlignment="1">
      <alignment horizontal="left" vertical="top" wrapText="1"/>
    </xf>
    <xf numFmtId="49" fontId="2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2" fillId="7" borderId="1" xfId="0" applyFont="1" applyFill="1" applyBorder="1" applyAlignment="1">
      <alignment horizontal="center" vertical="center" wrapText="1"/>
    </xf>
    <xf numFmtId="0" fontId="14" fillId="0" borderId="2" xfId="0" applyFont="1" applyBorder="1" applyAlignment="1">
      <alignment vertical="top" wrapText="1"/>
    </xf>
    <xf numFmtId="0" fontId="14" fillId="0" borderId="4" xfId="0" applyFont="1" applyBorder="1" applyAlignment="1">
      <alignment horizontal="left" vertical="top" wrapText="1"/>
    </xf>
    <xf numFmtId="3" fontId="12" fillId="0" borderId="1" xfId="0" applyNumberFormat="1" applyFont="1" applyFill="1" applyBorder="1" applyAlignment="1">
      <alignment vertical="center" wrapText="1"/>
    </xf>
    <xf numFmtId="3" fontId="39" fillId="0" borderId="1" xfId="0" applyNumberFormat="1" applyFont="1" applyFill="1" applyBorder="1" applyAlignment="1">
      <alignment horizontal="center"/>
    </xf>
    <xf numFmtId="3" fontId="20" fillId="0" borderId="1" xfId="0" applyNumberFormat="1" applyFont="1" applyFill="1" applyBorder="1" applyAlignment="1">
      <alignment horizontal="center"/>
    </xf>
    <xf numFmtId="14" fontId="14" fillId="7" borderId="1" xfId="0" applyNumberFormat="1" applyFont="1" applyFill="1" applyBorder="1" applyAlignment="1">
      <alignment vertical="top" wrapText="1"/>
    </xf>
    <xf numFmtId="0" fontId="14" fillId="7" borderId="1" xfId="0" applyFont="1" applyFill="1" applyBorder="1" applyAlignment="1">
      <alignment vertical="top" wrapText="1"/>
    </xf>
    <xf numFmtId="3" fontId="12" fillId="7" borderId="1" xfId="0" applyNumberFormat="1" applyFont="1" applyFill="1" applyBorder="1" applyAlignment="1">
      <alignment horizontal="center"/>
    </xf>
    <xf numFmtId="3" fontId="12" fillId="7" borderId="1" xfId="0" applyNumberFormat="1" applyFont="1" applyFill="1" applyBorder="1" applyAlignment="1">
      <alignment horizontal="center" wrapText="1"/>
    </xf>
    <xf numFmtId="0" fontId="14" fillId="7" borderId="0" xfId="0" applyFont="1" applyFill="1" applyAlignment="1">
      <alignment horizontal="left" vertical="top" wrapText="1"/>
    </xf>
    <xf numFmtId="0" fontId="14" fillId="7" borderId="1" xfId="0" applyFont="1" applyFill="1" applyBorder="1" applyAlignment="1">
      <alignment horizontal="left" vertical="top" wrapText="1"/>
    </xf>
    <xf numFmtId="14" fontId="14" fillId="7" borderId="1" xfId="0" applyNumberFormat="1" applyFont="1" applyFill="1" applyBorder="1" applyAlignment="1">
      <alignment horizontal="left" vertical="top" wrapText="1"/>
    </xf>
    <xf numFmtId="1" fontId="14" fillId="7" borderId="1" xfId="0" applyNumberFormat="1" applyFont="1" applyFill="1" applyBorder="1" applyAlignment="1">
      <alignment horizontal="left" vertical="top" wrapText="1"/>
    </xf>
    <xf numFmtId="0" fontId="14" fillId="7" borderId="1" xfId="0" applyFont="1" applyFill="1" applyBorder="1" applyAlignment="1">
      <alignment horizontal="left" vertical="center" wrapText="1"/>
    </xf>
    <xf numFmtId="14" fontId="5" fillId="0" borderId="1" xfId="0" applyNumberFormat="1" applyFont="1" applyFill="1" applyBorder="1" applyAlignment="1">
      <alignment vertical="top" wrapText="1"/>
    </xf>
    <xf numFmtId="0" fontId="12" fillId="0" borderId="1" xfId="0" applyFont="1" applyFill="1" applyBorder="1" applyAlignment="1">
      <alignment horizontal="center" wrapText="1"/>
    </xf>
    <xf numFmtId="3" fontId="50" fillId="0" borderId="1" xfId="0" applyNumberFormat="1" applyFont="1" applyFill="1" applyBorder="1" applyAlignment="1">
      <alignment horizontal="center"/>
    </xf>
    <xf numFmtId="0" fontId="12" fillId="0" borderId="1" xfId="0" applyFont="1" applyFill="1" applyBorder="1" applyAlignment="1">
      <alignment horizontal="center"/>
    </xf>
    <xf numFmtId="49" fontId="40" fillId="7" borderId="1" xfId="0" applyNumberFormat="1" applyFont="1" applyFill="1" applyBorder="1" applyAlignment="1" applyProtection="1">
      <alignment vertical="top" wrapText="1"/>
      <protection locked="0"/>
    </xf>
    <xf numFmtId="0" fontId="21" fillId="0" borderId="1" xfId="0" applyFont="1" applyFill="1" applyBorder="1" applyAlignment="1">
      <alignment horizontal="center"/>
    </xf>
    <xf numFmtId="3" fontId="21" fillId="0" borderId="1" xfId="0" applyNumberFormat="1" applyFont="1" applyFill="1" applyBorder="1" applyAlignment="1">
      <alignment horizontal="center"/>
    </xf>
    <xf numFmtId="3" fontId="32" fillId="0" borderId="1" xfId="0" applyNumberFormat="1" applyFont="1" applyFill="1" applyBorder="1" applyAlignment="1">
      <alignment horizontal="center"/>
    </xf>
    <xf numFmtId="49" fontId="27" fillId="7" borderId="1" xfId="0" applyNumberFormat="1" applyFont="1" applyFill="1" applyBorder="1" applyAlignment="1" applyProtection="1">
      <alignment horizontal="left" vertical="top" wrapText="1"/>
      <protection locked="0"/>
    </xf>
    <xf numFmtId="0" fontId="5" fillId="0" borderId="0" xfId="0" applyFont="1" applyAlignment="1">
      <alignment horizontal="left" vertical="top" wrapText="1"/>
    </xf>
    <xf numFmtId="0" fontId="12" fillId="7" borderId="1" xfId="0" applyFont="1" applyFill="1" applyBorder="1" applyAlignment="1">
      <alignment horizontal="center"/>
    </xf>
    <xf numFmtId="0" fontId="27" fillId="0" borderId="1" xfId="0" applyFont="1" applyBorder="1" applyAlignment="1">
      <alignment horizontal="left" wrapText="1"/>
    </xf>
    <xf numFmtId="14" fontId="5" fillId="0" borderId="6" xfId="0" applyNumberFormat="1" applyFont="1" applyBorder="1" applyAlignment="1">
      <alignment vertical="top" wrapText="1"/>
    </xf>
    <xf numFmtId="1" fontId="5" fillId="0" borderId="6" xfId="0" applyNumberFormat="1" applyFont="1" applyBorder="1" applyAlignment="1">
      <alignment vertical="top" wrapText="1"/>
    </xf>
    <xf numFmtId="9" fontId="21" fillId="7" borderId="1" xfId="5" applyFont="1" applyFill="1" applyBorder="1" applyAlignment="1">
      <alignment horizontal="center"/>
    </xf>
    <xf numFmtId="49" fontId="14" fillId="7" borderId="1" xfId="0" applyNumberFormat="1" applyFont="1" applyFill="1" applyBorder="1" applyAlignment="1">
      <alignment vertical="top" wrapText="1"/>
    </xf>
    <xf numFmtId="49" fontId="27" fillId="7" borderId="1" xfId="0" applyNumberFormat="1" applyFont="1" applyFill="1" applyBorder="1" applyAlignment="1">
      <alignment vertical="top" wrapText="1" readingOrder="1"/>
    </xf>
    <xf numFmtId="0" fontId="40" fillId="0" borderId="1" xfId="0" applyFont="1" applyFill="1" applyBorder="1" applyAlignment="1">
      <alignment vertical="top" wrapText="1"/>
    </xf>
    <xf numFmtId="0" fontId="40" fillId="0" borderId="1" xfId="0" applyFont="1" applyFill="1" applyBorder="1" applyAlignment="1">
      <alignment horizontal="left" wrapText="1"/>
    </xf>
    <xf numFmtId="0" fontId="27" fillId="0" borderId="1" xfId="0" applyFont="1" applyFill="1" applyBorder="1" applyAlignment="1">
      <alignment horizontal="left" vertical="top" wrapText="1"/>
    </xf>
    <xf numFmtId="9" fontId="21" fillId="0" borderId="1" xfId="0" applyNumberFormat="1" applyFont="1" applyFill="1" applyBorder="1" applyAlignment="1">
      <alignment horizontal="center"/>
    </xf>
    <xf numFmtId="9" fontId="21" fillId="0" borderId="1" xfId="5" applyFont="1" applyFill="1" applyBorder="1" applyAlignment="1">
      <alignment horizontal="center"/>
    </xf>
    <xf numFmtId="1" fontId="20" fillId="6" borderId="1" xfId="0" applyNumberFormat="1" applyFont="1" applyFill="1" applyBorder="1" applyAlignment="1">
      <alignment horizontal="center"/>
    </xf>
    <xf numFmtId="1" fontId="20" fillId="6" borderId="1" xfId="0" applyNumberFormat="1" applyFont="1" applyFill="1" applyBorder="1" applyAlignment="1">
      <alignment horizontal="right"/>
    </xf>
    <xf numFmtId="1" fontId="20" fillId="4" borderId="1" xfId="0" applyNumberFormat="1" applyFont="1" applyFill="1" applyBorder="1" applyAlignment="1"/>
    <xf numFmtId="1" fontId="20" fillId="4" borderId="1" xfId="0" applyNumberFormat="1" applyFont="1" applyFill="1" applyBorder="1" applyAlignment="1">
      <alignment horizontal="right"/>
    </xf>
    <xf numFmtId="1" fontId="21" fillId="0" borderId="1" xfId="0" applyNumberFormat="1" applyFont="1" applyBorder="1" applyAlignment="1">
      <alignment horizontal="center" wrapText="1"/>
    </xf>
    <xf numFmtId="1" fontId="12" fillId="0" borderId="1" xfId="0" applyNumberFormat="1" applyFont="1" applyBorder="1" applyAlignment="1">
      <alignment horizontal="center" wrapText="1"/>
    </xf>
    <xf numFmtId="1" fontId="20" fillId="0" borderId="1" xfId="0" applyNumberFormat="1" applyFont="1" applyBorder="1" applyAlignment="1">
      <alignment horizontal="center" wrapText="1"/>
    </xf>
    <xf numFmtId="1" fontId="21" fillId="0" borderId="1" xfId="0" applyNumberFormat="1" applyFont="1" applyBorder="1" applyAlignment="1">
      <alignment horizontal="center"/>
    </xf>
    <xf numFmtId="1" fontId="20" fillId="0" borderId="1" xfId="0" applyNumberFormat="1" applyFont="1" applyBorder="1" applyAlignment="1">
      <alignment horizontal="center"/>
    </xf>
    <xf numFmtId="1" fontId="20" fillId="4" borderId="1" xfId="0" applyNumberFormat="1" applyFont="1" applyFill="1" applyBorder="1" applyAlignment="1">
      <alignment horizontal="center"/>
    </xf>
    <xf numFmtId="1" fontId="6" fillId="0" borderId="1" xfId="0" applyNumberFormat="1" applyFont="1" applyBorder="1" applyAlignment="1">
      <alignment horizontal="center" wrapText="1"/>
    </xf>
    <xf numFmtId="1" fontId="12" fillId="0" borderId="1" xfId="0" applyNumberFormat="1" applyFont="1" applyBorder="1" applyAlignment="1">
      <alignment horizontal="center"/>
    </xf>
    <xf numFmtId="1" fontId="7" fillId="0" borderId="1" xfId="0" applyNumberFormat="1" applyFont="1" applyBorder="1" applyAlignment="1">
      <alignment horizontal="center" wrapText="1"/>
    </xf>
    <xf numFmtId="1" fontId="20" fillId="4" borderId="4" xfId="0" applyNumberFormat="1" applyFont="1" applyFill="1" applyBorder="1" applyAlignment="1">
      <alignment horizontal="center"/>
    </xf>
    <xf numFmtId="1" fontId="12" fillId="7" borderId="1" xfId="0" applyNumberFormat="1" applyFont="1" applyFill="1" applyBorder="1" applyAlignment="1">
      <alignment horizontal="center" wrapText="1"/>
    </xf>
    <xf numFmtId="1" fontId="25" fillId="0" borderId="1" xfId="0" applyNumberFormat="1" applyFont="1" applyBorder="1" applyAlignment="1">
      <alignment horizontal="center"/>
    </xf>
    <xf numFmtId="1" fontId="0" fillId="0" borderId="0" xfId="0" applyNumberFormat="1" applyAlignment="1">
      <alignment horizontal="center"/>
    </xf>
    <xf numFmtId="0" fontId="47" fillId="0" borderId="0" xfId="0" applyFont="1"/>
    <xf numFmtId="1" fontId="47" fillId="0" borderId="0" xfId="0" applyNumberFormat="1" applyFont="1"/>
    <xf numFmtId="0" fontId="51" fillId="0" borderId="0" xfId="0" applyFont="1"/>
    <xf numFmtId="3" fontId="51" fillId="0" borderId="0" xfId="0" applyNumberFormat="1" applyFont="1"/>
    <xf numFmtId="3" fontId="35"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0" fontId="0" fillId="0" borderId="0" xfId="0"/>
    <xf numFmtId="0" fontId="21" fillId="0" borderId="1" xfId="0" applyFont="1" applyBorder="1" applyAlignment="1">
      <alignment horizontal="center"/>
    </xf>
    <xf numFmtId="3" fontId="20" fillId="0" borderId="1" xfId="0" applyNumberFormat="1" applyFont="1" applyBorder="1" applyAlignment="1">
      <alignment horizontal="center"/>
    </xf>
    <xf numFmtId="0" fontId="20" fillId="6" borderId="1" xfId="0" applyFont="1" applyFill="1" applyBorder="1" applyAlignment="1">
      <alignment horizontal="center" wrapText="1"/>
    </xf>
    <xf numFmtId="0" fontId="6" fillId="5" borderId="1" xfId="0" applyFont="1" applyFill="1" applyBorder="1" applyAlignment="1">
      <alignment horizontal="center" wrapText="1"/>
    </xf>
    <xf numFmtId="0" fontId="20" fillId="4" borderId="1" xfId="0" applyFont="1" applyFill="1" applyBorder="1" applyAlignment="1">
      <alignment horizontal="center" wrapText="1"/>
    </xf>
    <xf numFmtId="0" fontId="24" fillId="0" borderId="1" xfId="0" applyFont="1" applyBorder="1" applyAlignment="1">
      <alignment wrapText="1"/>
    </xf>
    <xf numFmtId="0" fontId="24" fillId="0" borderId="1" xfId="0" applyFont="1" applyBorder="1" applyAlignment="1">
      <alignment vertical="top" wrapText="1"/>
    </xf>
    <xf numFmtId="0" fontId="24" fillId="0" borderId="2" xfId="0" applyFont="1" applyBorder="1" applyAlignment="1">
      <alignment vertical="top" wrapText="1"/>
    </xf>
    <xf numFmtId="0" fontId="26" fillId="6" borderId="1" xfId="0" applyFont="1" applyFill="1" applyBorder="1" applyAlignment="1">
      <alignment horizontal="center" wrapText="1"/>
    </xf>
    <xf numFmtId="0" fontId="16" fillId="0" borderId="0" xfId="0" applyFont="1" applyAlignment="1">
      <alignment horizontal="left"/>
    </xf>
    <xf numFmtId="0" fontId="21" fillId="7" borderId="1" xfId="0" applyFont="1" applyFill="1" applyBorder="1" applyAlignment="1">
      <alignment horizontal="center" wrapText="1"/>
    </xf>
    <xf numFmtId="3" fontId="12" fillId="0" borderId="1" xfId="0" applyNumberFormat="1" applyFont="1" applyFill="1" applyBorder="1" applyAlignment="1">
      <alignment horizontal="center"/>
    </xf>
    <xf numFmtId="0" fontId="21" fillId="0" borderId="1" xfId="0" applyFont="1" applyBorder="1" applyAlignment="1">
      <alignment horizontal="center" wrapText="1"/>
    </xf>
    <xf numFmtId="3" fontId="21" fillId="0" borderId="1" xfId="0" applyNumberFormat="1" applyFont="1" applyBorder="1" applyAlignment="1">
      <alignment horizontal="center"/>
    </xf>
    <xf numFmtId="0" fontId="27" fillId="0" borderId="1" xfId="0" applyFont="1" applyBorder="1" applyAlignment="1">
      <alignment horizontal="left" vertical="top" wrapText="1"/>
    </xf>
    <xf numFmtId="0" fontId="28" fillId="0" borderId="1" xfId="0" applyFont="1" applyBorder="1" applyAlignment="1">
      <alignment horizontal="left" vertical="top" wrapText="1"/>
    </xf>
    <xf numFmtId="3" fontId="21" fillId="0" borderId="1" xfId="0" applyNumberFormat="1" applyFont="1" applyBorder="1" applyAlignment="1">
      <alignment horizontal="center" wrapText="1"/>
    </xf>
    <xf numFmtId="49" fontId="29" fillId="0" borderId="1" xfId="1" applyNumberFormat="1" applyFont="1" applyBorder="1" applyAlignment="1">
      <alignment horizontal="center"/>
    </xf>
    <xf numFmtId="49" fontId="29" fillId="7" borderId="1" xfId="1" applyNumberFormat="1" applyFont="1" applyFill="1" applyBorder="1" applyAlignment="1">
      <alignment horizontal="center"/>
    </xf>
    <xf numFmtId="3" fontId="12" fillId="0" borderId="1" xfId="0" applyNumberFormat="1" applyFont="1" applyBorder="1" applyAlignment="1">
      <alignment horizontal="center"/>
    </xf>
    <xf numFmtId="0" fontId="5" fillId="0" borderId="1" xfId="0" applyFont="1" applyBorder="1" applyAlignment="1">
      <alignment horizontal="left" vertical="top" wrapText="1"/>
    </xf>
    <xf numFmtId="0" fontId="20" fillId="4" borderId="4" xfId="0" applyFont="1" applyFill="1" applyBorder="1" applyAlignment="1">
      <alignment horizontal="center" wrapText="1"/>
    </xf>
    <xf numFmtId="0" fontId="12" fillId="0" borderId="1" xfId="0" applyFont="1" applyBorder="1" applyAlignment="1">
      <alignment horizontal="center" wrapText="1"/>
    </xf>
    <xf numFmtId="0" fontId="12" fillId="0" borderId="1" xfId="0" applyFont="1" applyBorder="1" applyAlignment="1">
      <alignment horizontal="center"/>
    </xf>
    <xf numFmtId="3" fontId="12" fillId="0" borderId="1" xfId="0" applyNumberFormat="1" applyFont="1" applyBorder="1" applyAlignment="1">
      <alignment horizontal="center" wrapText="1"/>
    </xf>
    <xf numFmtId="0" fontId="5" fillId="0" borderId="1" xfId="0" applyFont="1" applyBorder="1" applyAlignment="1">
      <alignment vertical="top" wrapText="1"/>
    </xf>
    <xf numFmtId="0" fontId="5" fillId="7" borderId="1" xfId="0" applyFont="1" applyFill="1" applyBorder="1" applyAlignment="1">
      <alignment vertical="top" wrapText="1"/>
    </xf>
    <xf numFmtId="0" fontId="24" fillId="0" borderId="1" xfId="0" applyFont="1" applyBorder="1" applyAlignment="1">
      <alignment horizontal="left" vertical="top" wrapText="1"/>
    </xf>
    <xf numFmtId="0" fontId="25" fillId="0" borderId="1" xfId="0" applyFont="1" applyFill="1" applyBorder="1" applyAlignment="1">
      <alignment horizontal="center" wrapText="1"/>
    </xf>
    <xf numFmtId="0" fontId="29" fillId="0" borderId="0" xfId="0" applyFont="1" applyAlignment="1">
      <alignment horizontal="center"/>
    </xf>
    <xf numFmtId="0" fontId="41" fillId="4" borderId="1" xfId="0" applyFont="1" applyFill="1" applyBorder="1" applyAlignment="1">
      <alignment horizontal="center" wrapText="1"/>
    </xf>
    <xf numFmtId="0" fontId="26" fillId="4" borderId="1" xfId="0" applyFont="1" applyFill="1" applyBorder="1" applyAlignment="1">
      <alignment horizontal="center" wrapText="1"/>
    </xf>
    <xf numFmtId="0" fontId="26" fillId="4" borderId="4" xfId="0" applyFont="1" applyFill="1" applyBorder="1" applyAlignment="1">
      <alignment horizontal="center" wrapText="1"/>
    </xf>
    <xf numFmtId="0" fontId="24" fillId="0" borderId="0" xfId="0" applyFont="1" applyAlignment="1">
      <alignment horizontal="center" wrapText="1"/>
    </xf>
    <xf numFmtId="0" fontId="11" fillId="4" borderId="1" xfId="0" applyFont="1" applyFill="1" applyBorder="1" applyAlignment="1">
      <alignment horizontal="center" wrapText="1"/>
    </xf>
    <xf numFmtId="0" fontId="42" fillId="4" borderId="1" xfId="0" applyFont="1" applyFill="1" applyBorder="1" applyAlignment="1">
      <alignment horizontal="center" wrapText="1"/>
    </xf>
    <xf numFmtId="0" fontId="21" fillId="7" borderId="1" xfId="0" applyFont="1" applyFill="1" applyBorder="1" applyAlignment="1">
      <alignment wrapText="1"/>
    </xf>
    <xf numFmtId="49" fontId="29" fillId="0" borderId="1" xfId="0" applyNumberFormat="1" applyFont="1" applyBorder="1" applyAlignment="1">
      <alignment horizontal="center" vertical="center"/>
    </xf>
    <xf numFmtId="49" fontId="29" fillId="7" borderId="1" xfId="0" applyNumberFormat="1" applyFont="1" applyFill="1" applyBorder="1" applyAlignment="1">
      <alignment horizontal="center" vertical="center"/>
    </xf>
    <xf numFmtId="0" fontId="27" fillId="7" borderId="1" xfId="0" applyFont="1" applyFill="1" applyBorder="1" applyAlignment="1">
      <alignment horizontal="center" wrapText="1"/>
    </xf>
    <xf numFmtId="3" fontId="21" fillId="7" borderId="1" xfId="0" applyNumberFormat="1" applyFont="1" applyFill="1" applyBorder="1" applyAlignment="1">
      <alignment horizontal="center"/>
    </xf>
    <xf numFmtId="0" fontId="21" fillId="7" borderId="1" xfId="0" applyFont="1" applyFill="1" applyBorder="1" applyAlignment="1">
      <alignment horizontal="center"/>
    </xf>
    <xf numFmtId="9" fontId="21" fillId="7" borderId="1" xfId="0" applyNumberFormat="1" applyFont="1" applyFill="1" applyBorder="1" applyAlignment="1">
      <alignment horizontal="center" wrapText="1"/>
    </xf>
    <xf numFmtId="0" fontId="28" fillId="7" borderId="1" xfId="0" applyFont="1" applyFill="1" applyBorder="1" applyAlignment="1">
      <alignment horizontal="center" wrapText="1"/>
    </xf>
    <xf numFmtId="0" fontId="28"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0" fillId="0" borderId="0" xfId="0" applyFont="1" applyAlignment="1">
      <alignment horizontal="center"/>
    </xf>
    <xf numFmtId="0" fontId="14" fillId="7" borderId="1" xfId="0" applyFont="1" applyFill="1" applyBorder="1" applyAlignment="1">
      <alignment horizontal="center" wrapText="1"/>
    </xf>
    <xf numFmtId="0" fontId="5" fillId="7" borderId="1" xfId="0" applyFont="1" applyFill="1" applyBorder="1" applyAlignment="1">
      <alignment horizontal="center" wrapText="1"/>
    </xf>
    <xf numFmtId="0" fontId="26" fillId="0" borderId="1" xfId="0" applyFont="1" applyBorder="1" applyAlignment="1">
      <alignment horizontal="center" wrapText="1"/>
    </xf>
    <xf numFmtId="3" fontId="12" fillId="0" borderId="1" xfId="0" applyNumberFormat="1" applyFont="1" applyFill="1" applyBorder="1" applyAlignment="1">
      <alignment horizontal="center" wrapText="1"/>
    </xf>
    <xf numFmtId="0" fontId="21" fillId="0" borderId="1" xfId="0" applyFont="1" applyFill="1" applyBorder="1" applyAlignment="1">
      <alignment horizontal="center" wrapText="1"/>
    </xf>
    <xf numFmtId="0" fontId="0" fillId="0" borderId="1" xfId="0" applyFont="1" applyBorder="1" applyAlignment="1">
      <alignment horizontal="center"/>
    </xf>
    <xf numFmtId="49" fontId="14" fillId="7" borderId="1" xfId="0" applyNumberFormat="1" applyFont="1" applyFill="1" applyBorder="1" applyAlignment="1" applyProtection="1">
      <alignment horizontal="left" vertical="top" wrapText="1"/>
      <protection locked="0"/>
    </xf>
    <xf numFmtId="49" fontId="14" fillId="7" borderId="1" xfId="0" applyNumberFormat="1" applyFont="1" applyFill="1" applyBorder="1" applyAlignment="1" applyProtection="1">
      <alignment vertical="top" wrapText="1"/>
      <protection locked="0"/>
    </xf>
    <xf numFmtId="3" fontId="21" fillId="0" borderId="1" xfId="0" applyNumberFormat="1" applyFont="1" applyFill="1" applyBorder="1" applyAlignment="1">
      <alignment horizontal="center" wrapText="1"/>
    </xf>
    <xf numFmtId="0" fontId="0" fillId="0" borderId="0" xfId="0" applyFont="1" applyAlignment="1">
      <alignment horizontal="left"/>
    </xf>
    <xf numFmtId="0" fontId="0" fillId="0" borderId="1" xfId="0" applyFont="1" applyBorder="1" applyAlignment="1">
      <alignment horizontal="center" wrapText="1"/>
    </xf>
    <xf numFmtId="0" fontId="48" fillId="0" borderId="1" xfId="0" applyFont="1" applyBorder="1" applyAlignment="1">
      <alignment horizontal="center" wrapText="1"/>
    </xf>
    <xf numFmtId="49" fontId="29" fillId="7" borderId="1" xfId="0" applyNumberFormat="1" applyFont="1" applyFill="1" applyBorder="1"/>
    <xf numFmtId="49" fontId="29" fillId="0" borderId="1" xfId="0" applyNumberFormat="1" applyFont="1" applyBorder="1" applyAlignment="1">
      <alignment wrapText="1"/>
    </xf>
    <xf numFmtId="49" fontId="29" fillId="0" borderId="1" xfId="0" applyNumberFormat="1" applyFont="1" applyBorder="1"/>
    <xf numFmtId="49" fontId="29" fillId="0" borderId="1" xfId="0" applyNumberFormat="1" applyFont="1" applyBorder="1" applyAlignment="1">
      <alignment horizontal="center"/>
    </xf>
    <xf numFmtId="49" fontId="30" fillId="7" borderId="1" xfId="0" applyNumberFormat="1" applyFont="1" applyFill="1" applyBorder="1" applyAlignment="1">
      <alignment horizontal="center" vertical="center"/>
    </xf>
    <xf numFmtId="49" fontId="29" fillId="0" borderId="0" xfId="0" applyNumberFormat="1" applyFont="1" applyAlignment="1">
      <alignment horizontal="center" vertical="center"/>
    </xf>
    <xf numFmtId="49" fontId="30" fillId="0" borderId="1" xfId="1" applyNumberFormat="1" applyFont="1" applyBorder="1" applyAlignment="1">
      <alignment horizontal="center" vertical="center" wrapText="1"/>
    </xf>
    <xf numFmtId="1" fontId="25" fillId="0" borderId="1" xfId="0" applyNumberFormat="1" applyFont="1" applyBorder="1" applyAlignment="1">
      <alignment horizontal="center" wrapText="1"/>
    </xf>
    <xf numFmtId="0" fontId="24" fillId="0" borderId="1" xfId="0" applyFont="1" applyFill="1" applyBorder="1" applyAlignment="1">
      <alignment vertical="top" wrapText="1" shrinkToFit="1"/>
    </xf>
    <xf numFmtId="0" fontId="0" fillId="0" borderId="0" xfId="0"/>
    <xf numFmtId="0" fontId="24" fillId="0" borderId="1" xfId="0" applyFont="1" applyBorder="1" applyAlignment="1">
      <alignment horizontal="left" vertical="top" wrapText="1"/>
    </xf>
    <xf numFmtId="49" fontId="29" fillId="7" borderId="1" xfId="0" applyNumberFormat="1" applyFont="1" applyFill="1" applyBorder="1" applyAlignment="1">
      <alignment horizontal="center" vertical="center"/>
    </xf>
    <xf numFmtId="0" fontId="24" fillId="0" borderId="0" xfId="0" applyFont="1" applyAlignment="1">
      <alignment horizontal="left" vertical="top" wrapText="1"/>
    </xf>
    <xf numFmtId="14" fontId="24" fillId="0" borderId="1" xfId="0" applyNumberFormat="1" applyFont="1" applyBorder="1" applyAlignment="1">
      <alignment horizontal="left" vertical="top" wrapText="1"/>
    </xf>
    <xf numFmtId="0" fontId="0" fillId="0" borderId="0" xfId="0"/>
    <xf numFmtId="0" fontId="11" fillId="5" borderId="1" xfId="0" applyFont="1" applyFill="1" applyBorder="1" applyAlignment="1">
      <alignment horizontal="center" wrapText="1"/>
    </xf>
    <xf numFmtId="0" fontId="5" fillId="0" borderId="1" xfId="0" applyFont="1" applyBorder="1" applyAlignment="1">
      <alignment vertical="top" wrapText="1"/>
    </xf>
    <xf numFmtId="0" fontId="28" fillId="0" borderId="1" xfId="0" applyFont="1" applyBorder="1" applyAlignment="1">
      <alignment horizontal="left" vertical="top" wrapText="1"/>
    </xf>
    <xf numFmtId="0" fontId="21" fillId="0" borderId="1" xfId="0" applyFont="1" applyBorder="1" applyAlignment="1">
      <alignment horizontal="center" wrapText="1"/>
    </xf>
    <xf numFmtId="0" fontId="27" fillId="0" borderId="1" xfId="0" applyFont="1" applyBorder="1" applyAlignment="1">
      <alignment horizontal="center" wrapText="1"/>
    </xf>
    <xf numFmtId="0" fontId="24" fillId="0" borderId="1" xfId="0" applyFont="1" applyBorder="1" applyAlignment="1">
      <alignment vertical="top" wrapText="1"/>
    </xf>
    <xf numFmtId="0" fontId="14" fillId="0" borderId="1" xfId="0" applyFont="1" applyBorder="1" applyAlignment="1">
      <alignment horizontal="center" wrapText="1"/>
    </xf>
    <xf numFmtId="49" fontId="29" fillId="0" borderId="1" xfId="0" applyNumberFormat="1" applyFont="1" applyBorder="1" applyAlignment="1">
      <alignment horizontal="center" vertical="center"/>
    </xf>
    <xf numFmtId="0" fontId="5" fillId="0" borderId="0" xfId="0" applyFont="1" applyAlignment="1">
      <alignment wrapText="1"/>
    </xf>
    <xf numFmtId="0" fontId="24" fillId="0" borderId="1" xfId="0" applyFont="1" applyBorder="1" applyAlignment="1">
      <alignment horizontal="left" vertical="top" wrapText="1"/>
    </xf>
    <xf numFmtId="0" fontId="25" fillId="0" borderId="1" xfId="0" applyFont="1" applyBorder="1" applyAlignment="1">
      <alignment horizontal="center" wrapText="1"/>
    </xf>
    <xf numFmtId="0" fontId="29" fillId="0" borderId="1" xfId="0" applyFont="1" applyBorder="1" applyAlignment="1">
      <alignment horizontal="center"/>
    </xf>
    <xf numFmtId="0" fontId="40" fillId="0" borderId="1" xfId="0" applyFont="1" applyBorder="1" applyAlignment="1">
      <alignment horizontal="center"/>
    </xf>
    <xf numFmtId="0" fontId="5" fillId="0" borderId="1" xfId="0" applyFont="1" applyFill="1" applyBorder="1" applyAlignment="1">
      <alignment horizontal="center" wrapText="1"/>
    </xf>
    <xf numFmtId="3" fontId="6" fillId="0" borderId="1" xfId="0" applyNumberFormat="1" applyFont="1" applyFill="1" applyBorder="1" applyAlignment="1">
      <alignment horizontal="center" wrapText="1"/>
    </xf>
    <xf numFmtId="1" fontId="21" fillId="0" borderId="1" xfId="0" applyNumberFormat="1" applyFont="1" applyFill="1" applyBorder="1" applyAlignment="1">
      <alignment horizontal="center" wrapText="1"/>
    </xf>
    <xf numFmtId="0" fontId="5" fillId="0" borderId="1" xfId="0" applyFont="1" applyBorder="1" applyAlignment="1">
      <alignment horizontal="center" vertical="center"/>
    </xf>
    <xf numFmtId="3" fontId="52" fillId="0" borderId="1" xfId="0" applyNumberFormat="1" applyFont="1" applyFill="1" applyBorder="1" applyAlignment="1">
      <alignment vertical="center"/>
    </xf>
    <xf numFmtId="0" fontId="53" fillId="7" borderId="1" xfId="0" applyFont="1" applyFill="1" applyBorder="1" applyAlignment="1">
      <alignment horizontal="center" vertical="center" wrapText="1"/>
    </xf>
    <xf numFmtId="0" fontId="7" fillId="7" borderId="1" xfId="0" applyFont="1" applyFill="1" applyBorder="1" applyAlignment="1">
      <alignment horizontal="center" wrapText="1"/>
    </xf>
    <xf numFmtId="0" fontId="5" fillId="7" borderId="1" xfId="0" applyNumberFormat="1" applyFont="1" applyFill="1" applyBorder="1" applyAlignment="1">
      <alignment vertical="top" wrapText="1"/>
    </xf>
    <xf numFmtId="49" fontId="14" fillId="7" borderId="1" xfId="0" applyNumberFormat="1" applyFont="1" applyFill="1" applyBorder="1" applyAlignment="1" applyProtection="1">
      <alignment vertical="top" wrapText="1" readingOrder="1"/>
      <protection locked="0"/>
    </xf>
    <xf numFmtId="0" fontId="29" fillId="0" borderId="1" xfId="0" applyFont="1" applyBorder="1" applyAlignment="1">
      <alignment horizontal="center" wrapText="1"/>
    </xf>
    <xf numFmtId="0" fontId="54" fillId="0" borderId="1" xfId="0" applyFont="1" applyBorder="1" applyAlignment="1">
      <alignment horizontal="center"/>
    </xf>
    <xf numFmtId="0" fontId="26" fillId="7" borderId="1" xfId="0" applyFont="1" applyFill="1" applyBorder="1" applyAlignment="1">
      <alignment horizontal="center" wrapText="1"/>
    </xf>
    <xf numFmtId="0" fontId="43" fillId="0" borderId="1" xfId="0" applyFont="1" applyBorder="1" applyAlignment="1">
      <alignment horizontal="center" wrapText="1"/>
    </xf>
    <xf numFmtId="0" fontId="38" fillId="0" borderId="1" xfId="0" applyFont="1" applyBorder="1" applyAlignment="1">
      <alignment horizontal="center" wrapText="1"/>
    </xf>
    <xf numFmtId="0" fontId="55" fillId="0" borderId="0" xfId="0" applyFont="1" applyAlignment="1">
      <alignment horizontal="left"/>
    </xf>
    <xf numFmtId="10" fontId="21" fillId="7" borderId="1" xfId="0" applyNumberFormat="1" applyFont="1" applyFill="1" applyBorder="1" applyAlignment="1">
      <alignment horizontal="center" wrapText="1"/>
    </xf>
    <xf numFmtId="0" fontId="38" fillId="0" borderId="1" xfId="0" applyFont="1" applyBorder="1" applyAlignment="1">
      <alignment vertical="top" wrapText="1"/>
    </xf>
    <xf numFmtId="0" fontId="38" fillId="0" borderId="0" xfId="0" applyFont="1" applyAlignment="1">
      <alignment horizontal="left" vertical="top"/>
    </xf>
    <xf numFmtId="3" fontId="39" fillId="6" borderId="1" xfId="0" applyNumberFormat="1" applyFont="1" applyFill="1" applyBorder="1" applyAlignment="1">
      <alignment horizontal="left" vertical="top" wrapText="1"/>
    </xf>
    <xf numFmtId="0" fontId="39" fillId="4" borderId="1" xfId="0" applyFont="1" applyFill="1" applyBorder="1" applyAlignment="1">
      <alignment horizontal="left" vertical="top" wrapText="1"/>
    </xf>
    <xf numFmtId="0" fontId="38" fillId="0" borderId="1" xfId="0" applyFont="1" applyBorder="1" applyAlignment="1">
      <alignment horizontal="left" vertical="top" wrapText="1"/>
    </xf>
    <xf numFmtId="0" fontId="7" fillId="0" borderId="1" xfId="0" applyFont="1" applyBorder="1" applyAlignment="1">
      <alignment vertical="top" wrapText="1"/>
    </xf>
    <xf numFmtId="3" fontId="39" fillId="4" borderId="1" xfId="0" applyNumberFormat="1" applyFont="1" applyFill="1" applyBorder="1" applyAlignment="1">
      <alignment horizontal="left" vertical="top"/>
    </xf>
    <xf numFmtId="3" fontId="39" fillId="4" borderId="4" xfId="0" applyNumberFormat="1" applyFont="1" applyFill="1" applyBorder="1" applyAlignment="1">
      <alignment horizontal="left" vertical="top"/>
    </xf>
    <xf numFmtId="0" fontId="7" fillId="0" borderId="1" xfId="0" applyFont="1" applyFill="1" applyBorder="1" applyAlignment="1">
      <alignment vertical="top" wrapText="1"/>
    </xf>
    <xf numFmtId="0" fontId="7" fillId="0" borderId="1" xfId="0" applyFont="1" applyBorder="1" applyAlignment="1">
      <alignment horizontal="left" vertical="top" wrapText="1"/>
    </xf>
    <xf numFmtId="0" fontId="7" fillId="7" borderId="1" xfId="0" applyFont="1" applyFill="1" applyBorder="1" applyAlignment="1">
      <alignment vertical="top" wrapText="1"/>
    </xf>
    <xf numFmtId="0" fontId="7" fillId="7" borderId="1" xfId="0" applyFont="1" applyFill="1" applyBorder="1" applyAlignment="1">
      <alignment horizontal="left" vertical="top" wrapText="1"/>
    </xf>
    <xf numFmtId="1" fontId="20" fillId="0" borderId="1" xfId="0" applyNumberFormat="1" applyFont="1" applyBorder="1" applyAlignment="1">
      <alignment horizontal="center"/>
    </xf>
    <xf numFmtId="0" fontId="52" fillId="7"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8" fillId="0" borderId="0" xfId="0" applyFont="1" applyAlignment="1">
      <alignment horizontal="center" vertical="center"/>
    </xf>
    <xf numFmtId="0" fontId="53" fillId="5" borderId="1"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28" fillId="7"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52" fillId="0" borderId="1" xfId="0" applyFont="1" applyBorder="1" applyAlignment="1">
      <alignment horizontal="center" vertical="top" wrapText="1"/>
    </xf>
    <xf numFmtId="0" fontId="53" fillId="4" borderId="1" xfId="0" applyFont="1" applyFill="1" applyBorder="1" applyAlignment="1">
      <alignment horizontal="center" vertical="center" wrapText="1"/>
    </xf>
    <xf numFmtId="0" fontId="52" fillId="0" borderId="1" xfId="0" applyFont="1" applyFill="1" applyBorder="1" applyAlignment="1">
      <alignment vertical="center" wrapText="1"/>
    </xf>
    <xf numFmtId="3" fontId="53" fillId="0" borderId="1" xfId="0" applyNumberFormat="1" applyFont="1" applyFill="1" applyBorder="1" applyAlignment="1">
      <alignment horizontal="center" vertical="center"/>
    </xf>
    <xf numFmtId="0" fontId="56" fillId="4" borderId="1" xfId="0" applyFont="1" applyFill="1" applyBorder="1" applyAlignment="1">
      <alignment horizontal="center" vertical="center" wrapText="1"/>
    </xf>
    <xf numFmtId="0" fontId="60" fillId="0" borderId="1" xfId="0" applyFont="1" applyBorder="1" applyAlignment="1">
      <alignment horizontal="center" vertical="center" wrapText="1"/>
    </xf>
    <xf numFmtId="0" fontId="60" fillId="0" borderId="1" xfId="0" applyFont="1" applyBorder="1" applyAlignment="1">
      <alignment horizontal="center" vertical="center"/>
    </xf>
    <xf numFmtId="3" fontId="52" fillId="0" borderId="1" xfId="0" applyNumberFormat="1" applyFont="1" applyFill="1" applyBorder="1" applyAlignment="1">
      <alignment vertical="center" wrapText="1"/>
    </xf>
    <xf numFmtId="0" fontId="29" fillId="8" borderId="2" xfId="0" applyFont="1" applyFill="1" applyBorder="1" applyAlignment="1">
      <alignment horizontal="right" vertical="center"/>
    </xf>
    <xf numFmtId="0" fontId="29" fillId="8" borderId="4" xfId="0" applyFont="1" applyFill="1" applyBorder="1" applyAlignment="1">
      <alignment horizontal="right" vertical="center"/>
    </xf>
    <xf numFmtId="0" fontId="60" fillId="7" borderId="1" xfId="0" applyFont="1" applyFill="1" applyBorder="1" applyAlignment="1">
      <alignment horizontal="center" vertical="center" wrapText="1"/>
    </xf>
    <xf numFmtId="0" fontId="40" fillId="0" borderId="1" xfId="0" applyFont="1" applyBorder="1" applyAlignment="1">
      <alignment horizontal="center" wrapText="1"/>
    </xf>
    <xf numFmtId="0" fontId="38" fillId="7" borderId="1" xfId="0" applyFont="1" applyFill="1" applyBorder="1" applyAlignment="1">
      <alignment horizontal="center" wrapText="1"/>
    </xf>
    <xf numFmtId="0" fontId="25" fillId="0" borderId="1" xfId="0" applyFont="1" applyBorder="1" applyAlignment="1">
      <alignment horizontal="center"/>
    </xf>
    <xf numFmtId="3" fontId="25" fillId="0" borderId="1" xfId="0" applyNumberFormat="1" applyFont="1" applyBorder="1" applyAlignment="1">
      <alignment horizontal="center"/>
    </xf>
    <xf numFmtId="3" fontId="31" fillId="0" borderId="1" xfId="0" applyNumberFormat="1" applyFont="1" applyBorder="1" applyAlignment="1">
      <alignment horizontal="center" wrapText="1"/>
    </xf>
    <xf numFmtId="1" fontId="31" fillId="0" borderId="1" xfId="0" applyNumberFormat="1" applyFont="1" applyBorder="1" applyAlignment="1">
      <alignment horizontal="center" wrapText="1"/>
    </xf>
    <xf numFmtId="3" fontId="48" fillId="0" borderId="1" xfId="0" applyNumberFormat="1" applyFont="1" applyFill="1" applyBorder="1" applyAlignment="1">
      <alignment horizontal="center"/>
    </xf>
    <xf numFmtId="3" fontId="7" fillId="0" borderId="1" xfId="0" applyNumberFormat="1" applyFont="1" applyFill="1" applyBorder="1" applyAlignment="1">
      <alignment horizontal="center"/>
    </xf>
    <xf numFmtId="0" fontId="40" fillId="0" borderId="0" xfId="0" applyFont="1" applyAlignment="1">
      <alignment horizontal="left" vertical="top" wrapText="1"/>
    </xf>
    <xf numFmtId="3" fontId="25" fillId="0" borderId="1" xfId="0" applyNumberFormat="1" applyFont="1" applyBorder="1" applyAlignment="1">
      <alignment horizontal="center" wrapText="1"/>
    </xf>
    <xf numFmtId="49" fontId="29" fillId="0" borderId="1" xfId="0" applyNumberFormat="1" applyFont="1" applyFill="1" applyBorder="1"/>
    <xf numFmtId="0" fontId="28" fillId="0" borderId="1" xfId="0" applyFont="1" applyFill="1" applyBorder="1" applyAlignment="1">
      <alignment horizontal="left" vertical="top" wrapText="1"/>
    </xf>
    <xf numFmtId="0" fontId="52" fillId="0" borderId="1" xfId="0" applyFont="1" applyFill="1" applyBorder="1" applyAlignment="1">
      <alignment horizontal="center" vertical="center" wrapText="1"/>
    </xf>
    <xf numFmtId="0" fontId="27" fillId="0" borderId="1" xfId="0" applyFont="1" applyFill="1" applyBorder="1" applyAlignment="1">
      <alignment horizontal="center" wrapText="1"/>
    </xf>
    <xf numFmtId="1" fontId="21" fillId="0" borderId="1" xfId="0" applyNumberFormat="1" applyFont="1" applyFill="1" applyBorder="1" applyAlignment="1">
      <alignment horizontal="center"/>
    </xf>
    <xf numFmtId="0" fontId="38" fillId="0" borderId="1" xfId="0" applyFont="1" applyFill="1" applyBorder="1" applyAlignment="1">
      <alignment horizontal="left" vertical="top" wrapText="1"/>
    </xf>
    <xf numFmtId="0" fontId="43" fillId="0" borderId="1" xfId="0" applyFont="1" applyBorder="1" applyAlignment="1">
      <alignment horizontal="center" vertical="center" wrapText="1"/>
    </xf>
    <xf numFmtId="0" fontId="16" fillId="0" borderId="1" xfId="0" applyFont="1" applyFill="1" applyBorder="1" applyAlignment="1">
      <alignment vertical="center" wrapText="1"/>
    </xf>
    <xf numFmtId="3" fontId="37" fillId="0" borderId="1" xfId="0" applyNumberFormat="1" applyFont="1" applyFill="1" applyBorder="1" applyAlignment="1">
      <alignment wrapText="1"/>
    </xf>
    <xf numFmtId="1" fontId="12" fillId="0" borderId="1" xfId="0" applyNumberFormat="1" applyFont="1" applyFill="1" applyBorder="1" applyAlignment="1">
      <alignment horizontal="center" wrapText="1"/>
    </xf>
    <xf numFmtId="1" fontId="0" fillId="0" borderId="0" xfId="0" applyNumberFormat="1"/>
    <xf numFmtId="0" fontId="40" fillId="0" borderId="1" xfId="0" applyFont="1" applyBorder="1" applyAlignment="1">
      <alignment horizontal="center" vertical="center" wrapText="1"/>
    </xf>
    <xf numFmtId="0" fontId="61" fillId="0" borderId="1" xfId="0" applyFont="1" applyBorder="1" applyAlignment="1">
      <alignment horizontal="left" vertical="top" wrapText="1"/>
    </xf>
    <xf numFmtId="49" fontId="29" fillId="0" borderId="4" xfId="1" applyNumberFormat="1" applyFont="1" applyBorder="1" applyAlignment="1">
      <alignment horizontal="center"/>
    </xf>
    <xf numFmtId="14" fontId="5" fillId="0" borderId="4" xfId="0" applyNumberFormat="1" applyFont="1" applyBorder="1" applyAlignment="1">
      <alignment vertical="top" wrapText="1"/>
    </xf>
    <xf numFmtId="0" fontId="27" fillId="0" borderId="4" xfId="0" applyFont="1" applyBorder="1" applyAlignment="1">
      <alignment horizontal="left" vertical="top" wrapText="1"/>
    </xf>
    <xf numFmtId="0" fontId="21" fillId="0" borderId="4" xfId="0" applyFont="1" applyBorder="1" applyAlignment="1">
      <alignment horizontal="center" wrapText="1"/>
    </xf>
    <xf numFmtId="0" fontId="52" fillId="7" borderId="4" xfId="0" applyFont="1" applyFill="1" applyBorder="1" applyAlignment="1">
      <alignment horizontal="center" vertical="center" wrapText="1"/>
    </xf>
    <xf numFmtId="0" fontId="28" fillId="7" borderId="4" xfId="0" applyFont="1" applyFill="1" applyBorder="1" applyAlignment="1">
      <alignment horizontal="center" wrapText="1"/>
    </xf>
    <xf numFmtId="0" fontId="21" fillId="0" borderId="4" xfId="0" applyFont="1" applyBorder="1" applyAlignment="1">
      <alignment horizontal="center"/>
    </xf>
    <xf numFmtId="3" fontId="20" fillId="0" borderId="4" xfId="0" applyNumberFormat="1" applyFont="1" applyBorder="1" applyAlignment="1">
      <alignment horizontal="center" wrapText="1"/>
    </xf>
    <xf numFmtId="1" fontId="21" fillId="0" borderId="4" xfId="0" applyNumberFormat="1" applyFont="1" applyBorder="1" applyAlignment="1">
      <alignment horizontal="center" wrapText="1"/>
    </xf>
    <xf numFmtId="0" fontId="38" fillId="0" borderId="4" xfId="0" applyFont="1" applyBorder="1" applyAlignment="1">
      <alignment vertical="top" wrapText="1"/>
    </xf>
    <xf numFmtId="49" fontId="5" fillId="0" borderId="1" xfId="0" applyNumberFormat="1" applyFont="1" applyBorder="1" applyAlignment="1">
      <alignment horizontal="left" vertical="center" wrapText="1"/>
    </xf>
    <xf numFmtId="0" fontId="38" fillId="0" borderId="0" xfId="0" applyFont="1" applyBorder="1" applyAlignment="1">
      <alignment horizontal="left" vertical="top" wrapText="1"/>
    </xf>
    <xf numFmtId="0" fontId="8" fillId="0" borderId="1" xfId="0" applyFont="1" applyBorder="1" applyAlignment="1">
      <alignment horizontal="center" vertical="center" wrapText="1"/>
    </xf>
    <xf numFmtId="0" fontId="0" fillId="0" borderId="0" xfId="0" applyAlignment="1">
      <alignment vertical="top" wrapText="1"/>
    </xf>
    <xf numFmtId="0" fontId="0" fillId="0" borderId="1" xfId="0" applyBorder="1"/>
    <xf numFmtId="0" fontId="40" fillId="0" borderId="1" xfId="0" applyFont="1" applyBorder="1" applyAlignment="1">
      <alignment wrapText="1"/>
    </xf>
    <xf numFmtId="0" fontId="0" fillId="0" borderId="1" xfId="0" applyFill="1" applyBorder="1" applyAlignment="1">
      <alignment horizontal="center" wrapText="1"/>
    </xf>
    <xf numFmtId="0" fontId="29" fillId="0" borderId="1" xfId="0" applyFont="1" applyBorder="1" applyAlignment="1">
      <alignment horizontal="center" vertical="center"/>
    </xf>
    <xf numFmtId="0" fontId="24" fillId="0" borderId="1" xfId="0" applyFont="1" applyFill="1" applyBorder="1" applyAlignment="1">
      <alignment wrapText="1"/>
    </xf>
    <xf numFmtId="0" fontId="40" fillId="0" borderId="1" xfId="0" applyFont="1" applyFill="1" applyBorder="1" applyAlignment="1">
      <alignment wrapText="1"/>
    </xf>
    <xf numFmtId="0" fontId="29" fillId="0" borderId="1" xfId="0" applyFont="1" applyFill="1" applyBorder="1" applyAlignment="1">
      <alignment horizontal="center" vertical="center"/>
    </xf>
    <xf numFmtId="0" fontId="0" fillId="0" borderId="1" xfId="0" applyFill="1" applyBorder="1" applyAlignment="1">
      <alignment horizontal="center"/>
    </xf>
    <xf numFmtId="0" fontId="16" fillId="0" borderId="0" xfId="0" applyFont="1"/>
    <xf numFmtId="0" fontId="29" fillId="8" borderId="2" xfId="0" applyFont="1" applyFill="1" applyBorder="1" applyAlignment="1">
      <alignment horizontal="right" vertical="center"/>
    </xf>
    <xf numFmtId="0" fontId="29" fillId="8" borderId="4" xfId="0" applyFont="1" applyFill="1" applyBorder="1" applyAlignment="1">
      <alignment horizontal="right" vertical="center"/>
    </xf>
    <xf numFmtId="0" fontId="35" fillId="9" borderId="5" xfId="0" applyFont="1" applyFill="1" applyBorder="1" applyAlignment="1">
      <alignment horizontal="left" vertical="center" wrapText="1"/>
    </xf>
    <xf numFmtId="0" fontId="35" fillId="9" borderId="7" xfId="0" applyFont="1" applyFill="1" applyBorder="1" applyAlignment="1">
      <alignment horizontal="left" vertical="center" wrapText="1"/>
    </xf>
    <xf numFmtId="0" fontId="35" fillId="9" borderId="6" xfId="0" applyFont="1" applyFill="1" applyBorder="1" applyAlignment="1">
      <alignment horizontal="left" vertical="center" wrapText="1"/>
    </xf>
    <xf numFmtId="0" fontId="37" fillId="10" borderId="5" xfId="0" applyFont="1" applyFill="1" applyBorder="1" applyAlignment="1">
      <alignment horizontal="left" vertical="top" wrapText="1"/>
    </xf>
    <xf numFmtId="0" fontId="37" fillId="10" borderId="7" xfId="0" applyFont="1" applyFill="1" applyBorder="1" applyAlignment="1">
      <alignment horizontal="left" vertical="top" wrapText="1"/>
    </xf>
    <xf numFmtId="0" fontId="37" fillId="10" borderId="6" xfId="0" applyFont="1" applyFill="1" applyBorder="1" applyAlignment="1">
      <alignment horizontal="left" vertical="top" wrapText="1"/>
    </xf>
    <xf numFmtId="0" fontId="0" fillId="8" borderId="2" xfId="0" applyFont="1" applyFill="1" applyBorder="1" applyAlignment="1">
      <alignment vertical="center" wrapText="1"/>
    </xf>
    <xf numFmtId="0" fontId="0" fillId="8" borderId="8" xfId="0" applyFont="1" applyFill="1" applyBorder="1" applyAlignment="1">
      <alignment vertical="center" wrapText="1"/>
    </xf>
    <xf numFmtId="0" fontId="0" fillId="8" borderId="4" xfId="0" applyFont="1" applyFill="1" applyBorder="1" applyAlignment="1">
      <alignment vertical="center" wrapText="1"/>
    </xf>
    <xf numFmtId="0" fontId="16" fillId="0" borderId="0" xfId="0" applyFont="1" applyAlignment="1">
      <alignment horizontal="center"/>
    </xf>
    <xf numFmtId="0" fontId="55" fillId="0" borderId="0" xfId="0" applyFont="1" applyAlignment="1">
      <alignment horizontal="left"/>
    </xf>
    <xf numFmtId="0" fontId="0" fillId="0" borderId="0" xfId="0" applyAlignment="1">
      <alignment horizontal="left" wrapText="1"/>
    </xf>
  </cellXfs>
  <cellStyles count="8">
    <cellStyle name="Koma" xfId="1" builtinId="3"/>
    <cellStyle name="Koma 2" xfId="6"/>
    <cellStyle name="Koma 3" xfId="7"/>
    <cellStyle name="Normaallaad" xfId="0" builtinId="0"/>
    <cellStyle name="Normaallaad 3" xfId="2"/>
    <cellStyle name="Normaallaad 3 2" xfId="3"/>
    <cellStyle name="Normal 2" xfId="4"/>
    <cellStyle name="Prot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159" Type="http://schemas.openxmlformats.org/officeDocument/2006/relationships/revisionLog" Target="revisionLog1.xml"/><Relationship Id="rId158" Type="http://schemas.openxmlformats.org/officeDocument/2006/relationships/revisionLog" Target="revisionLog3.xml"/><Relationship Id="rId162" Type="http://schemas.openxmlformats.org/officeDocument/2006/relationships/revisionLog" Target="revisionLog5.xml"/><Relationship Id="rId161" Type="http://schemas.openxmlformats.org/officeDocument/2006/relationships/revisionLog" Target="revisionLog4.xml"/><Relationship Id="rId157" Type="http://schemas.openxmlformats.org/officeDocument/2006/relationships/revisionLog" Target="NULL"/><Relationship Id="rId160" Type="http://schemas.openxmlformats.org/officeDocument/2006/relationships/revisionLog" Target="revisionLog2.xml"/><Relationship Id="rId156"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3030B45-0522-4D7A-98ED-61272C63AB22}" diskRevisions="1" revisionId="8889" version="6">
  <header guid="{1C476377-C703-4344-94B5-C66496BD2BD0}" dateTime="2020-06-01T17:18:34" maxSheetId="5" userName="Alo Kirsimäe" r:id="rId156" minRId="8682" maxRId="8847">
    <sheetIdMap count="4">
      <sheetId val="1"/>
      <sheetId val="2"/>
      <sheetId val="3"/>
      <sheetId val="4"/>
    </sheetIdMap>
  </header>
  <header guid="{8C24271D-0E85-4ADB-9F28-B19A7EA7120A}" dateTime="2020-06-02T08:36:29" maxSheetId="5" userName="Mait Klein" r:id="rId157" minRId="8848" maxRId="8856">
    <sheetIdMap count="4">
      <sheetId val="1"/>
      <sheetId val="2"/>
      <sheetId val="3"/>
      <sheetId val="4"/>
    </sheetIdMap>
  </header>
  <header guid="{7062FC7A-C235-415D-8E39-DBEC5BAA8B97}" dateTime="2020-06-02T20:18:37" maxSheetId="5" userName="Alo Kirsimäe" r:id="rId158" minRId="8857" maxRId="8875">
    <sheetIdMap count="4">
      <sheetId val="1"/>
      <sheetId val="2"/>
      <sheetId val="3"/>
      <sheetId val="4"/>
    </sheetIdMap>
  </header>
  <header guid="{BDCD3423-1107-4047-AE53-23422541A88B}" dateTime="2020-06-02T20:25:55" maxSheetId="5" userName="Alo Kirsimäe" r:id="rId159" minRId="8876" maxRId="8879">
    <sheetIdMap count="4">
      <sheetId val="1"/>
      <sheetId val="2"/>
      <sheetId val="3"/>
      <sheetId val="4"/>
    </sheetIdMap>
  </header>
  <header guid="{15589273-9DA4-44DA-884F-AE9D3F7D34FF}" dateTime="2020-06-03T08:38:15" maxSheetId="5" userName="Mait Klein" r:id="rId160" minRId="8880" maxRId="8885">
    <sheetIdMap count="4">
      <sheetId val="1"/>
      <sheetId val="2"/>
      <sheetId val="3"/>
      <sheetId val="4"/>
    </sheetIdMap>
  </header>
  <header guid="{256AF0C7-8424-48E9-8620-0D1460EAEA52}" dateTime="2020-06-03T08:42:35" maxSheetId="5" userName="Mait Klein" r:id="rId161">
    <sheetIdMap count="4">
      <sheetId val="1"/>
      <sheetId val="2"/>
      <sheetId val="3"/>
      <sheetId val="4"/>
    </sheetIdMap>
  </header>
  <header guid="{33030B45-0522-4D7A-98ED-61272C63AB22}" dateTime="2020-06-03T08:45:16" maxSheetId="5" userName="Mait Klein" r:id="rId162">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xfDxf="1" sqref="C2" start="0" length="0"/>
  <rfmt sheetId="4" sqref="C2" start="0" length="0">
    <dxf>
      <font>
        <b/>
        <sz val="11"/>
        <color theme="1"/>
        <name val="Calibri"/>
        <family val="2"/>
        <charset val="186"/>
        <scheme val="minor"/>
      </font>
    </dxf>
  </rfmt>
  <rcc rId="8876" sId="4">
    <nc r="C2" t="inlineStr">
      <is>
        <t>Lisa 1. VV 28.05.2020 otsusega lisatud tegevused</t>
      </is>
    </nc>
  </rcc>
  <rcc rId="8877" sId="4">
    <oc r="A10" t="inlineStr">
      <is>
        <t>4.1.8</t>
      </is>
    </oc>
    <nc r="A10" t="inlineStr">
      <is>
        <t>4.1.8.</t>
      </is>
    </nc>
  </rcc>
  <rcc rId="8878" sId="4">
    <oc r="A12" t="inlineStr">
      <is>
        <t>4.1.10</t>
      </is>
    </oc>
    <nc r="A12" t="inlineStr">
      <is>
        <t>4.1.10.</t>
      </is>
    </nc>
  </rcc>
  <rsnm rId="8879" sheetId="4" oldName="[LOP elluviimiskava 2020-2023+VV lisategevuste loend.xlsx]VV 28.05.2020 istungi p 4" newName="[LOP elluviimiskava 2020-2023+VV lisategevuste loend.xlsx]Lisa 1 VV 28.05.2020 otsus p 4"/>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880" sId="4" ref="A6:XFD6" action="insertRow"/>
  <rm rId="8881" sheetId="4" source="A8:R8" destination="A6:R6" sourceSheetId="4">
    <rfmt sheetId="4" s="1" sqref="A6" start="0" length="0">
      <dxf>
        <font>
          <i/>
          <sz val="11"/>
          <color auto="1"/>
          <name val="Calibri"/>
          <scheme val="minor"/>
        </font>
        <numFmt numFmtId="30" formatCode="@"/>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4" sqref="B6" start="0" length="0">
      <dxf>
        <font>
          <i/>
          <sz val="10"/>
          <color auto="1"/>
          <name val="Arial"/>
          <scheme val="none"/>
        </font>
        <numFmt numFmtId="30" formatCode="@"/>
        <alignment horizontal="left" vertical="center" wrapText="1" readingOrder="0"/>
        <border outline="0">
          <left style="thin">
            <color indexed="64"/>
          </left>
          <right style="thin">
            <color indexed="64"/>
          </right>
          <top style="thin">
            <color indexed="64"/>
          </top>
          <bottom style="thin">
            <color indexed="64"/>
          </bottom>
        </border>
      </dxf>
    </rfmt>
    <rfmt sheetId="4" sqref="C6" start="0" length="0">
      <dxf>
        <font>
          <i/>
          <sz val="9"/>
          <color rgb="FF000000"/>
          <name val="Arial"/>
          <scheme val="none"/>
        </font>
        <alignment horizontal="left" vertical="top" wrapText="1" readingOrder="0"/>
        <border outline="0">
          <left style="thin">
            <color indexed="64"/>
          </left>
          <right style="thin">
            <color indexed="64"/>
          </right>
          <top style="thin">
            <color indexed="64"/>
          </top>
          <bottom style="thin">
            <color indexed="64"/>
          </bottom>
        </border>
      </dxf>
    </rfmt>
    <rfmt sheetId="4" sqref="D6" start="0" length="0">
      <dxf>
        <font>
          <sz val="9"/>
          <color rgb="FF000000"/>
          <name val="Arial"/>
          <scheme val="none"/>
        </font>
        <numFmt numFmtId="3" formatCode="#,##0"/>
        <alignment horizontal="center" vertical="top" wrapText="1" readingOrder="0"/>
        <border outline="0">
          <left style="thin">
            <color indexed="64"/>
          </left>
          <right style="thin">
            <color indexed="64"/>
          </right>
          <top style="thin">
            <color indexed="64"/>
          </top>
          <bottom style="thin">
            <color indexed="64"/>
          </bottom>
        </border>
      </dxf>
    </rfmt>
    <rfmt sheetId="4" sqref="E6" start="0" length="0">
      <dxf>
        <font>
          <i/>
          <sz val="10"/>
          <color indexed="8"/>
          <name val="Arial"/>
          <scheme val="none"/>
        </font>
        <alignment horizontal="center" vertical="center" wrapText="1" readingOrder="0"/>
        <border outline="0">
          <left style="thin">
            <color indexed="64"/>
          </left>
          <right style="thin">
            <color indexed="64"/>
          </right>
          <top style="thin">
            <color indexed="64"/>
          </top>
          <bottom style="thin">
            <color indexed="64"/>
          </bottom>
        </border>
      </dxf>
    </rfmt>
    <rfmt sheetId="4" sqref="F6" start="0" length="0">
      <dxf>
        <font>
          <i/>
          <sz val="9"/>
          <color rgb="FF000000"/>
          <name val="Arial"/>
          <scheme val="none"/>
        </font>
        <alignment horizontal="center" vertical="top" wrapText="1" readingOrder="0"/>
        <border outline="0">
          <left style="thin">
            <color indexed="64"/>
          </left>
          <right style="thin">
            <color indexed="64"/>
          </right>
          <top style="thin">
            <color indexed="64"/>
          </top>
          <bottom style="thin">
            <color indexed="64"/>
          </bottom>
        </border>
      </dxf>
    </rfmt>
    <rfmt sheetId="4" sqref="G6" start="0" length="0">
      <dxf>
        <font>
          <b/>
          <sz val="9"/>
          <color rgb="FF000000"/>
          <name val="Arial"/>
          <scheme val="none"/>
        </font>
        <numFmt numFmtId="3" formatCode="#,##0"/>
        <alignment horizontal="center" vertical="top" readingOrder="0"/>
        <border outline="0">
          <left style="thin">
            <color indexed="64"/>
          </left>
          <right style="thin">
            <color indexed="64"/>
          </right>
          <top style="thin">
            <color indexed="64"/>
          </top>
          <bottom style="thin">
            <color indexed="64"/>
          </bottom>
        </border>
      </dxf>
    </rfmt>
    <rfmt sheetId="4" sqref="H6" start="0" length="0">
      <dxf>
        <font>
          <b/>
          <sz val="9"/>
          <color rgb="FF000000"/>
          <name val="Arial"/>
          <scheme val="none"/>
        </font>
        <numFmt numFmtId="3" formatCode="#,##0"/>
        <alignment horizontal="center" vertical="top" readingOrder="0"/>
        <border outline="0">
          <left style="thin">
            <color indexed="64"/>
          </left>
          <right style="thin">
            <color indexed="64"/>
          </right>
          <top style="thin">
            <color indexed="64"/>
          </top>
          <bottom style="thin">
            <color indexed="64"/>
          </bottom>
        </border>
      </dxf>
    </rfmt>
    <rfmt sheetId="4" sqref="I6" start="0" length="0">
      <dxf>
        <font>
          <b/>
          <sz val="9"/>
          <color rgb="FF000000"/>
          <name val="Arial"/>
          <scheme val="none"/>
        </font>
        <numFmt numFmtId="3" formatCode="#,##0"/>
        <alignment horizontal="center" vertical="top" readingOrder="0"/>
        <border outline="0">
          <left style="thin">
            <color indexed="64"/>
          </left>
          <right style="thin">
            <color indexed="64"/>
          </right>
          <top style="thin">
            <color indexed="64"/>
          </top>
          <bottom style="thin">
            <color indexed="64"/>
          </bottom>
        </border>
      </dxf>
    </rfmt>
    <rfmt sheetId="4" sqref="J6" start="0" length="0">
      <dxf>
        <font>
          <b/>
          <sz val="9"/>
          <color rgb="FF000000"/>
          <name val="Arial"/>
          <scheme val="none"/>
        </font>
        <numFmt numFmtId="3" formatCode="#,##0"/>
        <alignment horizontal="center" vertical="top" readingOrder="0"/>
        <border outline="0">
          <left style="thin">
            <color indexed="64"/>
          </left>
          <right style="thin">
            <color indexed="64"/>
          </right>
          <top style="thin">
            <color indexed="64"/>
          </top>
          <bottom style="thin">
            <color indexed="64"/>
          </bottom>
        </border>
      </dxf>
    </rfmt>
    <rfmt sheetId="4" sqref="K6" start="0" length="0">
      <dxf>
        <font>
          <b/>
          <sz val="9"/>
          <color rgb="FF000000"/>
          <name val="Arial"/>
          <scheme val="none"/>
        </font>
        <numFmt numFmtId="3" formatCode="#,##0"/>
        <alignment horizontal="center" vertical="top" wrapText="1" readingOrder="0"/>
        <border outline="0">
          <left style="thin">
            <color indexed="64"/>
          </left>
          <right style="thin">
            <color indexed="64"/>
          </right>
          <top style="thin">
            <color indexed="64"/>
          </top>
          <bottom style="thin">
            <color indexed="64"/>
          </bottom>
        </border>
      </dxf>
    </rfmt>
    <rfmt sheetId="4" sqref="L6" start="0" length="0">
      <dxf>
        <font>
          <b/>
          <sz val="9"/>
          <color rgb="FF000000"/>
          <name val="Arial"/>
          <scheme val="none"/>
        </font>
        <numFmt numFmtId="3" formatCode="#,##0"/>
        <alignment horizontal="center" vertical="top" readingOrder="0"/>
        <border outline="0">
          <left style="thin">
            <color indexed="64"/>
          </left>
          <right style="thin">
            <color indexed="64"/>
          </right>
          <top style="thin">
            <color indexed="64"/>
          </top>
          <bottom style="thin">
            <color indexed="64"/>
          </bottom>
        </border>
      </dxf>
    </rfmt>
    <rfmt sheetId="4" sqref="M6" start="0" length="0">
      <dxf>
        <font>
          <b/>
          <sz val="9"/>
          <color rgb="FF000000"/>
          <name val="Arial"/>
          <scheme val="none"/>
        </font>
        <numFmt numFmtId="3" formatCode="#,##0"/>
        <alignment horizontal="center" vertical="top" wrapText="1" readingOrder="0"/>
        <border outline="0">
          <left style="thin">
            <color indexed="64"/>
          </left>
          <right style="thin">
            <color indexed="64"/>
          </right>
          <top style="thin">
            <color indexed="64"/>
          </top>
          <bottom style="thin">
            <color indexed="64"/>
          </bottom>
        </border>
      </dxf>
    </rfmt>
    <rfmt sheetId="4" sqref="N6" start="0" length="0">
      <dxf>
        <font>
          <b/>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4" sqref="O6" start="0" length="0">
      <dxf>
        <font>
          <b/>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4" sqref="P6" start="0" length="0">
      <dxf>
        <font>
          <b/>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4" sqref="Q6" start="0" length="0">
      <dxf>
        <font>
          <b/>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4" sqref="R6" start="0" length="0">
      <dxf>
        <font>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m>
  <rrc rId="8882" sId="4" ref="A7:XFD7" action="insertRow"/>
  <rm rId="8883" sheetId="4" source="A10:R10" destination="A7:R7" sourceSheetId="4">
    <rfmt sheetId="4" s="1" sqref="A7" start="0" length="0">
      <dxf>
        <font>
          <i/>
          <sz val="11"/>
          <color auto="1"/>
          <name val="Calibri"/>
          <scheme val="minor"/>
        </font>
        <numFmt numFmtId="30" formatCode="@"/>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4" sqref="B7" start="0" length="0">
      <dxf>
        <font>
          <i/>
          <sz val="10"/>
          <color theme="1"/>
          <name val="Arial"/>
          <scheme val="none"/>
        </font>
        <alignment vertical="top" wrapText="1" readingOrder="0"/>
        <border outline="0">
          <left style="thin">
            <color indexed="64"/>
          </left>
          <right style="thin">
            <color indexed="64"/>
          </right>
          <top style="thin">
            <color indexed="64"/>
          </top>
          <bottom style="thin">
            <color indexed="64"/>
          </bottom>
        </border>
      </dxf>
    </rfmt>
    <rfmt sheetId="4" sqref="C7" start="0" length="0">
      <dxf>
        <font>
          <i/>
          <sz val="9"/>
          <color theme="1"/>
          <name val="Arial"/>
          <scheme val="none"/>
        </font>
        <alignment vertical="top" wrapText="1" readingOrder="0"/>
        <border outline="0">
          <left style="thin">
            <color indexed="64"/>
          </left>
          <right style="thin">
            <color indexed="64"/>
          </right>
          <top style="thin">
            <color indexed="64"/>
          </top>
          <bottom style="thin">
            <color indexed="64"/>
          </bottom>
        </border>
      </dxf>
    </rfmt>
    <rfmt sheetId="4" sqref="D7" start="0" length="0">
      <dxf>
        <font>
          <sz val="9"/>
          <color theme="1"/>
          <name val="Arial"/>
          <scheme val="none"/>
        </font>
        <alignment horizontal="center" vertical="top" wrapText="1" readingOrder="0"/>
        <border outline="0">
          <left style="thin">
            <color indexed="64"/>
          </left>
          <right style="thin">
            <color indexed="64"/>
          </right>
          <top style="thin">
            <color indexed="64"/>
          </top>
          <bottom style="thin">
            <color indexed="64"/>
          </bottom>
        </border>
      </dxf>
    </rfmt>
    <rfmt sheetId="4" sqref="E7" start="0" length="0">
      <dxf>
        <font>
          <i/>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4" sqref="F7" start="0" length="0">
      <dxf>
        <font>
          <i/>
          <sz val="11"/>
          <color theme="1"/>
          <name val="Calibri"/>
          <scheme val="minor"/>
        </font>
        <alignment horizontal="center" vertical="top" wrapText="1" readingOrder="0"/>
        <border outline="0">
          <left style="thin">
            <color indexed="64"/>
          </left>
          <right style="thin">
            <color indexed="64"/>
          </right>
          <top style="thin">
            <color indexed="64"/>
          </top>
          <bottom style="thin">
            <color indexed="64"/>
          </bottom>
        </border>
      </dxf>
    </rfmt>
    <rfmt sheetId="4" sqref="G7" start="0" length="0">
      <dxf>
        <alignment horizontal="center" vertical="top" wrapText="1" readingOrder="0"/>
        <border outline="0">
          <left style="thin">
            <color indexed="64"/>
          </left>
          <right style="thin">
            <color indexed="64"/>
          </right>
          <top style="thin">
            <color indexed="64"/>
          </top>
          <bottom style="thin">
            <color indexed="64"/>
          </bottom>
        </border>
      </dxf>
    </rfmt>
    <rfmt sheetId="4" sqref="H7" start="0" length="0">
      <dxf>
        <alignment horizontal="center" vertical="top" wrapText="1" readingOrder="0"/>
        <border outline="0">
          <left style="thin">
            <color indexed="64"/>
          </left>
          <right style="thin">
            <color indexed="64"/>
          </right>
          <top style="thin">
            <color indexed="64"/>
          </top>
          <bottom style="thin">
            <color indexed="64"/>
          </bottom>
        </border>
      </dxf>
    </rfmt>
    <rfmt sheetId="4" sqref="I7" start="0" length="0">
      <dxf>
        <alignment horizontal="center" vertical="top" readingOrder="0"/>
        <border outline="0">
          <left style="thin">
            <color indexed="64"/>
          </left>
          <right style="thin">
            <color indexed="64"/>
          </right>
          <top style="thin">
            <color indexed="64"/>
          </top>
          <bottom style="thin">
            <color indexed="64"/>
          </bottom>
        </border>
      </dxf>
    </rfmt>
    <rfmt sheetId="4" sqref="J7" start="0" length="0">
      <dxf>
        <alignment horizontal="center" vertical="top" readingOrder="0"/>
        <border outline="0">
          <left style="thin">
            <color indexed="64"/>
          </left>
          <right style="thin">
            <color indexed="64"/>
          </right>
          <top style="thin">
            <color indexed="64"/>
          </top>
          <bottom style="thin">
            <color indexed="64"/>
          </bottom>
        </border>
      </dxf>
    </rfmt>
    <rfmt sheetId="4" sqref="K7" start="0" length="0">
      <dxf>
        <alignment horizontal="center" vertical="top" readingOrder="0"/>
        <border outline="0">
          <left style="thin">
            <color indexed="64"/>
          </left>
          <right style="thin">
            <color indexed="64"/>
          </right>
          <top style="thin">
            <color indexed="64"/>
          </top>
          <bottom style="thin">
            <color indexed="64"/>
          </bottom>
        </border>
      </dxf>
    </rfmt>
    <rfmt sheetId="4" sqref="L7" start="0" length="0">
      <dxf>
        <alignment horizontal="center" vertical="top" readingOrder="0"/>
        <border outline="0">
          <left style="thin">
            <color indexed="64"/>
          </left>
          <right style="thin">
            <color indexed="64"/>
          </right>
          <top style="thin">
            <color indexed="64"/>
          </top>
          <bottom style="thin">
            <color indexed="64"/>
          </bottom>
        </border>
      </dxf>
    </rfmt>
    <rfmt sheetId="4" sqref="M7" start="0" length="0">
      <dxf>
        <alignment horizontal="center" vertical="top" readingOrder="0"/>
        <border outline="0">
          <left style="thin">
            <color indexed="64"/>
          </left>
          <right style="thin">
            <color indexed="64"/>
          </right>
          <top style="thin">
            <color indexed="64"/>
          </top>
          <bottom style="thin">
            <color indexed="64"/>
          </bottom>
        </border>
      </dxf>
    </rfmt>
    <rfmt sheetId="4" sqref="N7" start="0" length="0">
      <dxf>
        <alignment horizontal="center" vertical="top" readingOrder="0"/>
        <border outline="0">
          <left style="thin">
            <color indexed="64"/>
          </left>
          <right style="thin">
            <color indexed="64"/>
          </right>
          <top style="thin">
            <color indexed="64"/>
          </top>
          <bottom style="thin">
            <color indexed="64"/>
          </bottom>
        </border>
      </dxf>
    </rfmt>
    <rfmt sheetId="4" sqref="O7" start="0" length="0">
      <dxf>
        <alignment horizontal="center" vertical="top" readingOrder="0"/>
        <border outline="0">
          <left style="thin">
            <color indexed="64"/>
          </left>
          <right style="thin">
            <color indexed="64"/>
          </right>
          <top style="thin">
            <color indexed="64"/>
          </top>
          <bottom style="thin">
            <color indexed="64"/>
          </bottom>
        </border>
      </dxf>
    </rfmt>
    <rfmt sheetId="4" sqref="P7" start="0" length="0">
      <dxf>
        <alignment horizontal="center" vertical="top" readingOrder="0"/>
        <border outline="0">
          <left style="thin">
            <color indexed="64"/>
          </left>
          <right style="thin">
            <color indexed="64"/>
          </right>
          <top style="thin">
            <color indexed="64"/>
          </top>
          <bottom style="thin">
            <color indexed="64"/>
          </bottom>
        </border>
      </dxf>
    </rfmt>
    <rfmt sheetId="4" sqref="Q7" start="0" length="0">
      <dxf>
        <font>
          <b/>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fmt sheetId="4" sqref="R7" start="0" length="0">
      <dxf>
        <font>
          <sz val="9"/>
          <color rgb="FF000000"/>
          <name val="Arial"/>
          <scheme val="none"/>
        </font>
        <numFmt numFmtId="1" formatCode="0"/>
        <alignment horizontal="center" vertical="top" wrapText="1" readingOrder="0"/>
        <border outline="0">
          <left style="thin">
            <color indexed="64"/>
          </left>
          <right style="thin">
            <color indexed="64"/>
          </right>
          <top style="thin">
            <color indexed="64"/>
          </top>
          <bottom style="thin">
            <color indexed="64"/>
          </bottom>
        </border>
      </dxf>
    </rfmt>
  </rm>
  <rrc rId="8884" sId="4" ref="A9:XFD9" action="deleteRow">
    <rfmt sheetId="4" xfDxf="1" sqref="A9:XFD9" start="0" length="0"/>
  </rrc>
  <rrc rId="8885" sId="4" ref="A9:XFD9" action="deleteRow">
    <rfmt sheetId="4" xfDxf="1" sqref="A9:XFD9" start="0" length="0"/>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57" sId="4">
    <nc r="A5" t="inlineStr">
      <is>
        <t>1.7.3.1</t>
      </is>
    </nc>
  </rcc>
  <rcc rId="8858" sId="4" xfDxf="1" s="1" dxf="1">
    <nc r="A5" t="inlineStr">
      <is>
        <t>1.7.3.1</t>
      </is>
    </nc>
    <ndxf>
      <font>
        <b val="0"/>
        <i/>
        <strike val="0"/>
        <condense val="0"/>
        <extend val="0"/>
        <outline val="0"/>
        <shadow val="0"/>
        <u val="none"/>
        <vertAlign val="baseline"/>
        <sz val="11"/>
        <color auto="1"/>
        <name val="Calibri"/>
        <family val="2"/>
        <charset val="186"/>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ndxf>
  </rcc>
  <rcc rId="8859" sId="4">
    <oc r="A5" t="inlineStr">
      <is>
        <t>Lisa 1</t>
      </is>
    </oc>
    <nc r="A5" t="inlineStr">
      <is>
        <t>1.7.3.1.1</t>
      </is>
    </nc>
  </rcc>
  <rcc rId="8860" sId="4">
    <oc r="A6" t="inlineStr">
      <is>
        <t>Lisa 2</t>
      </is>
    </oc>
    <nc r="A6" t="inlineStr">
      <is>
        <t>4.1.6.</t>
      </is>
    </nc>
  </rcc>
  <rcc rId="8861" sId="4">
    <nc r="A7" t="inlineStr">
      <is>
        <t>1.7.3.1</t>
      </is>
    </nc>
  </rcc>
  <rcc rId="8862" sId="4" xfDxf="1" s="1" dxf="1">
    <nc r="A7" t="inlineStr">
      <is>
        <t>1.7.3.1</t>
      </is>
    </nc>
    <ndxf>
      <font>
        <b val="0"/>
        <i/>
        <strike val="0"/>
        <condense val="0"/>
        <extend val="0"/>
        <outline val="0"/>
        <shadow val="0"/>
        <u val="none"/>
        <vertAlign val="baseline"/>
        <sz val="11"/>
        <color auto="1"/>
        <name val="Calibri"/>
        <family val="2"/>
        <charset val="186"/>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ndxf>
  </rcc>
  <rcc rId="8863" sId="4">
    <oc r="A7" t="inlineStr">
      <is>
        <t>Lisa 3</t>
      </is>
    </oc>
    <nc r="A7" t="inlineStr">
      <is>
        <t>1.7.3.2.1</t>
      </is>
    </nc>
  </rcc>
  <rcc rId="8864" sId="4">
    <nc r="A8" t="inlineStr">
      <is>
        <t>1.7.3.1</t>
      </is>
    </nc>
  </rcc>
  <rcc rId="8865" sId="4" xfDxf="1" s="1" dxf="1">
    <nc r="A8" t="inlineStr">
      <is>
        <t>1.7.3.1</t>
      </is>
    </nc>
    <ndxf>
      <font>
        <b val="0"/>
        <i/>
        <strike val="0"/>
        <condense val="0"/>
        <extend val="0"/>
        <outline val="0"/>
        <shadow val="0"/>
        <u val="none"/>
        <vertAlign val="baseline"/>
        <sz val="11"/>
        <color auto="1"/>
        <name val="Calibri"/>
        <family val="2"/>
        <charset val="186"/>
        <scheme val="minor"/>
      </font>
      <numFmt numFmtId="30" formatCode="@"/>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ndxf>
  </rcc>
  <rcc rId="8866" sId="4">
    <oc r="A8" t="inlineStr">
      <is>
        <t>Lisa 4</t>
      </is>
    </oc>
    <nc r="A8" t="inlineStr">
      <is>
        <t>1.7.3.2.2</t>
      </is>
    </nc>
  </rcc>
  <rcc rId="8867" sId="4">
    <oc r="A9" t="inlineStr">
      <is>
        <t>Lisa 5</t>
      </is>
    </oc>
    <nc r="A9" t="inlineStr">
      <is>
        <t>4.1.7.</t>
      </is>
    </nc>
  </rcc>
  <rcc rId="8868" sId="4">
    <oc r="A10" t="inlineStr">
      <is>
        <t>Lisa 6</t>
      </is>
    </oc>
    <nc r="A10" t="inlineStr">
      <is>
        <t>4.1.8</t>
      </is>
    </nc>
  </rcc>
  <rcc rId="8869" sId="4">
    <oc r="A11" t="inlineStr">
      <is>
        <t>Lisa 7</t>
      </is>
    </oc>
    <nc r="A11" t="inlineStr">
      <is>
        <t>4.1.9.</t>
      </is>
    </nc>
  </rcc>
  <rcc rId="8870" sId="4">
    <oc r="A12" t="inlineStr">
      <is>
        <t>Lisa 8</t>
      </is>
    </oc>
    <nc r="A12" t="inlineStr">
      <is>
        <t>4.1.10</t>
      </is>
    </nc>
  </rcc>
  <rcc rId="8871" sId="4">
    <oc r="C8" t="inlineStr">
      <is>
        <t>Perearstidele on kostatud sõltuvushäire kahtlusega isiku täiendava tervisekontrolli läbiviimise juhend</t>
      </is>
    </oc>
    <nc r="C8" t="inlineStr">
      <is>
        <t>Perearstidele on koostatud sõltuvushäire kahtlusega isiku täiendava tervisekontrolli läbiviimise juhend</t>
      </is>
    </nc>
  </rcc>
  <rcc rId="8872" sId="4">
    <oc r="B10" t="inlineStr">
      <is>
        <t>Alkoholi tarvitamise keelu kontrollimiseks elektroonilise valve seadmete kasutuselelvõtmine</t>
      </is>
    </oc>
    <nc r="B10" t="inlineStr">
      <is>
        <t>Alkoholi tarvitamise keelu kontrollimiseks elektroonilise valve seadmete kasutuselevõtmine</t>
      </is>
    </nc>
  </rcc>
  <rcc rId="8873" sId="4">
    <oc r="C10" t="inlineStr">
      <is>
        <t>Alkoholi tarvitamise keelu kontrollimise elaktroonilised seadmed on kasutusele võetud</t>
      </is>
    </oc>
    <nc r="C10" t="inlineStr">
      <is>
        <t>Alkoholi tarvitamise keelu kontrollimise elektroonilised seadmed on kasutusele võetud</t>
      </is>
    </nc>
  </rcc>
  <rcc rId="8874" sId="4">
    <oc r="C6" t="inlineStr">
      <is>
        <t>Mootorsõiduki joobeseisundis juhtimise ja joobeseisundis raske liiklusõnnetuse põhjustamise karistustused on karmistunud</t>
      </is>
    </oc>
    <nc r="C6" t="inlineStr">
      <is>
        <t>Mootorsõiduki joobeseisundis juhtimise ja joobeseisundis raske liiklusõnnetuse põhjustamise karistused on karmistunud</t>
      </is>
    </nc>
  </rcc>
  <rcc rId="8875" sId="4">
    <oc r="B9" t="inlineStr">
      <is>
        <t>Riigi eelarvestrateeegia koostamise käigus lisataotluse esitamine alkoholi kuritarvitamise häire raviks rahastamiseks</t>
      </is>
    </oc>
    <nc r="B9" t="inlineStr">
      <is>
        <t>Riigi eelarvestrateegia koostamise käigus lisataotluse esitamine alkoholi kuritarvitamise häire ravi rahastamiseks</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F47C941-7491-4E69-903E-127DDC4210F9}" action="delete"/>
  <rdn rId="0" localSheetId="2" customView="1" name="Z_DF47C941_7491_4E69_903E_127DDC4210F9_.wvu.Cols" hidden="1" oldHidden="1">
    <formula>'LOP 2020-2023 tegevusteleht'!$L:$M</formula>
    <oldFormula>'LOP 2020-2023 tegevusteleht'!$L:$M</oldFormula>
  </rdn>
  <rdn rId="0" localSheetId="2" customView="1" name="Z_DF47C941_7491_4E69_903E_127DDC4210F9_.wvu.FilterData" hidden="1" oldHidden="1">
    <formula>'LOP 2020-2023 tegevusteleht'!$A$3:$S$167</formula>
    <oldFormula>'LOP 2020-2023 tegevusteleht'!$A$3:$S$167</oldFormula>
  </rdn>
  <rcv guid="{DF47C941-7491-4E69-903E-127DDC4210F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F47C941-7491-4E69-903E-127DDC4210F9}" action="delete"/>
  <rdn rId="0" localSheetId="2" customView="1" name="Z_DF47C941_7491_4E69_903E_127DDC4210F9_.wvu.Cols" hidden="1" oldHidden="1">
    <formula>'LOP 2020-2023 tegevusteleht'!$L:$M</formula>
    <oldFormula>'LOP 2020-2023 tegevusteleht'!$L:$M</oldFormula>
  </rdn>
  <rdn rId="0" localSheetId="2" customView="1" name="Z_DF47C941_7491_4E69_903E_127DDC4210F9_.wvu.FilterData" hidden="1" oldHidden="1">
    <formula>'LOP 2020-2023 tegevusteleht'!$A$3:$S$167</formula>
    <oldFormula>'LOP 2020-2023 tegevusteleht'!$A$3:$S$167</oldFormula>
  </rdn>
  <rcv guid="{DF47C941-7491-4E69-903E-127DDC4210F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DCD3423-1107-4047-AE53-23422541A88B}" name="Alo Kirsimäe" id="-2127750737" dateTime="2020-06-02T20:18:37"/>
</user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zoomScale="81" zoomScaleNormal="100" workbookViewId="0">
      <selection activeCell="E15" sqref="E15"/>
    </sheetView>
  </sheetViews>
  <sheetFormatPr defaultColWidth="9.109375" defaultRowHeight="13.8" x14ac:dyDescent="0.3"/>
  <cols>
    <col min="1" max="1" width="24.33203125" style="1" customWidth="1"/>
    <col min="2" max="2" width="65.33203125" style="1" customWidth="1"/>
    <col min="3" max="3" width="12" style="1" customWidth="1"/>
    <col min="4" max="6" width="10" style="1" customWidth="1"/>
    <col min="7" max="7" width="12.5546875" style="1" customWidth="1"/>
    <col min="8" max="8" width="10.6640625" style="1" customWidth="1"/>
    <col min="9" max="9" width="9.109375" style="1"/>
    <col min="10" max="10" width="10.44140625" style="1" bestFit="1" customWidth="1"/>
    <col min="11" max="13" width="9.109375" style="1"/>
    <col min="14" max="14" width="15.88671875" style="1" customWidth="1"/>
    <col min="15" max="15" width="14.6640625" style="1" customWidth="1"/>
    <col min="16" max="17" width="15.109375" style="1" customWidth="1"/>
    <col min="18" max="18" width="17.44140625" style="1" customWidth="1"/>
    <col min="19" max="16384" width="9.109375" style="1"/>
  </cols>
  <sheetData>
    <row r="1" spans="1:21" ht="14.55" x14ac:dyDescent="0.35">
      <c r="A1" s="48"/>
      <c r="B1" s="48"/>
      <c r="C1" s="48"/>
      <c r="D1" s="48"/>
      <c r="E1" s="314"/>
      <c r="F1" s="314"/>
      <c r="G1" s="314"/>
      <c r="H1" s="314"/>
      <c r="N1" s="106"/>
      <c r="O1" s="106"/>
      <c r="P1" s="106"/>
      <c r="Q1" s="106"/>
      <c r="R1" s="106"/>
      <c r="S1" s="106"/>
      <c r="T1" s="106"/>
      <c r="U1" s="106"/>
    </row>
    <row r="2" spans="1:21" ht="15.6" x14ac:dyDescent="0.3">
      <c r="A2" s="49" t="s">
        <v>338</v>
      </c>
      <c r="B2" s="50"/>
      <c r="C2" s="48"/>
      <c r="D2" s="48"/>
      <c r="E2" s="48" t="s">
        <v>130</v>
      </c>
      <c r="F2" s="48"/>
      <c r="G2" s="48"/>
      <c r="H2" s="48"/>
      <c r="N2" s="106"/>
      <c r="O2" s="106"/>
      <c r="P2" s="106"/>
      <c r="Q2" s="106"/>
      <c r="R2" s="106"/>
      <c r="S2" s="106"/>
      <c r="T2" s="106"/>
      <c r="U2" s="106"/>
    </row>
    <row r="3" spans="1:21" ht="14.55" x14ac:dyDescent="0.35">
      <c r="A3" s="51"/>
      <c r="B3" s="52"/>
      <c r="C3" s="48"/>
      <c r="D3" s="48"/>
      <c r="E3" s="48"/>
      <c r="F3" s="48"/>
      <c r="G3" s="48"/>
      <c r="H3" s="48"/>
      <c r="N3" s="106"/>
      <c r="O3" s="106"/>
      <c r="P3" s="106"/>
      <c r="Q3" s="106"/>
      <c r="R3" s="106"/>
      <c r="S3" s="106"/>
      <c r="T3" s="106"/>
      <c r="U3" s="106"/>
    </row>
    <row r="4" spans="1:21" ht="58.05" x14ac:dyDescent="0.3">
      <c r="A4" s="53" t="s">
        <v>104</v>
      </c>
      <c r="B4" s="54" t="s">
        <v>105</v>
      </c>
      <c r="C4" s="53">
        <v>2020</v>
      </c>
      <c r="D4" s="53">
        <v>2021</v>
      </c>
      <c r="E4" s="53">
        <v>2022</v>
      </c>
      <c r="F4" s="53">
        <v>2023</v>
      </c>
      <c r="G4" s="53" t="s">
        <v>0</v>
      </c>
      <c r="H4" s="53" t="s">
        <v>106</v>
      </c>
      <c r="U4" s="106"/>
    </row>
    <row r="5" spans="1:21" ht="30" customHeight="1" x14ac:dyDescent="0.3">
      <c r="A5" s="55" t="s">
        <v>107</v>
      </c>
      <c r="B5" s="400" t="s">
        <v>143</v>
      </c>
      <c r="C5" s="401"/>
      <c r="D5" s="401"/>
      <c r="E5" s="401"/>
      <c r="F5" s="401"/>
      <c r="G5" s="401"/>
      <c r="H5" s="402"/>
      <c r="U5" s="106"/>
    </row>
    <row r="6" spans="1:21" ht="28.5" customHeight="1" x14ac:dyDescent="0.3">
      <c r="A6" s="56" t="s">
        <v>108</v>
      </c>
      <c r="B6" s="403" t="s">
        <v>131</v>
      </c>
      <c r="C6" s="404"/>
      <c r="D6" s="404"/>
      <c r="E6" s="404"/>
      <c r="F6" s="404"/>
      <c r="G6" s="404"/>
      <c r="H6" s="405"/>
      <c r="U6" s="106"/>
    </row>
    <row r="7" spans="1:21" ht="20.25" customHeight="1" x14ac:dyDescent="0.3">
      <c r="A7" s="60" t="s">
        <v>127</v>
      </c>
      <c r="B7" s="89" t="s">
        <v>134</v>
      </c>
      <c r="C7" s="210">
        <v>50</v>
      </c>
      <c r="D7" s="210">
        <v>48</v>
      </c>
      <c r="E7" s="210">
        <v>46</v>
      </c>
      <c r="F7" s="210">
        <v>44</v>
      </c>
      <c r="G7" s="61"/>
      <c r="H7" s="58"/>
      <c r="U7" s="106"/>
    </row>
    <row r="8" spans="1:21" ht="21.75" customHeight="1" x14ac:dyDescent="0.3">
      <c r="A8" s="60" t="s">
        <v>128</v>
      </c>
      <c r="B8" s="89" t="s">
        <v>135</v>
      </c>
      <c r="C8" s="210">
        <v>370</v>
      </c>
      <c r="D8" s="210">
        <v>363</v>
      </c>
      <c r="E8" s="210">
        <v>355</v>
      </c>
      <c r="F8" s="210">
        <v>348</v>
      </c>
      <c r="G8" s="61"/>
      <c r="H8" s="58"/>
      <c r="U8" s="106"/>
    </row>
    <row r="9" spans="1:21" ht="21" customHeight="1" x14ac:dyDescent="0.3">
      <c r="A9" s="60" t="s">
        <v>129</v>
      </c>
      <c r="B9" s="90" t="s">
        <v>133</v>
      </c>
      <c r="C9" s="211">
        <v>420</v>
      </c>
      <c r="D9" s="211">
        <v>411</v>
      </c>
      <c r="E9" s="211">
        <v>401</v>
      </c>
      <c r="F9" s="211">
        <v>392</v>
      </c>
      <c r="G9" s="61"/>
      <c r="H9" s="58"/>
      <c r="N9" s="106"/>
      <c r="O9" s="106"/>
      <c r="P9" s="106"/>
      <c r="Q9" s="106"/>
      <c r="R9" s="106"/>
      <c r="S9" s="106"/>
      <c r="T9" s="106"/>
      <c r="U9" s="106"/>
    </row>
    <row r="10" spans="1:21" ht="14.4" x14ac:dyDescent="0.3">
      <c r="A10" s="406" t="s">
        <v>109</v>
      </c>
      <c r="B10" s="57" t="s">
        <v>110</v>
      </c>
      <c r="C10" s="91">
        <f>'LOP 2020-2023 tegevusteleht'!N4+'LOP 2020-2023 tegevusteleht'!N85+'LOP 2020-2023 tegevusteleht'!N145+'LOP 2020-2023 tegevusteleht'!N160</f>
        <v>4348500</v>
      </c>
      <c r="D10" s="91">
        <f>'LOP 2020-2023 tegevusteleht'!O160+'LOP 2020-2023 tegevusteleht'!O145+'LOP 2020-2023 tegevusteleht'!O85+'LOP 2020-2023 tegevusteleht'!O4</f>
        <v>4668000</v>
      </c>
      <c r="E10" s="91">
        <f>'LOP 2020-2023 tegevusteleht'!P4+'LOP 2020-2023 tegevusteleht'!P85+'LOP 2020-2023 tegevusteleht'!P145+'LOP 2020-2023 tegevusteleht'!P160</f>
        <v>5204000</v>
      </c>
      <c r="F10" s="91">
        <f>'LOP 2020-2023 tegevusteleht'!Q160+'LOP 2020-2023 tegevusteleht'!Q145+'LOP 2020-2023 tegevusteleht'!Q85+'LOP 2020-2023 tegevusteleht'!Q4</f>
        <v>5628500</v>
      </c>
      <c r="G10" s="62">
        <f>SUM(C10:F10)</f>
        <v>19849000</v>
      </c>
      <c r="H10" s="58"/>
      <c r="N10" s="106"/>
      <c r="O10" s="106"/>
      <c r="P10" s="106"/>
      <c r="Q10" s="106"/>
      <c r="R10" s="106"/>
      <c r="S10" s="106"/>
      <c r="T10" s="106"/>
      <c r="U10" s="106"/>
    </row>
    <row r="11" spans="1:21" ht="23.25" customHeight="1" x14ac:dyDescent="0.3">
      <c r="A11" s="407"/>
      <c r="B11" s="57" t="s">
        <v>111</v>
      </c>
      <c r="C11" s="92">
        <f>C10-C12</f>
        <v>4298500</v>
      </c>
      <c r="D11" s="92">
        <f>D10-D12</f>
        <v>4618000</v>
      </c>
      <c r="E11" s="92">
        <f t="shared" ref="E11:F11" si="0">E10</f>
        <v>5204000</v>
      </c>
      <c r="F11" s="92">
        <f t="shared" si="0"/>
        <v>5628500</v>
      </c>
      <c r="G11" s="92">
        <f>SUM(C11:F11)</f>
        <v>19749000</v>
      </c>
      <c r="H11" s="58"/>
      <c r="J11" s="95"/>
      <c r="N11" s="106"/>
      <c r="O11" s="106"/>
      <c r="P11" s="106"/>
      <c r="Q11" s="106"/>
      <c r="R11" s="106"/>
      <c r="S11" s="106"/>
      <c r="T11" s="106"/>
      <c r="U11" s="106"/>
    </row>
    <row r="12" spans="1:21" ht="19.5" customHeight="1" x14ac:dyDescent="0.3">
      <c r="A12" s="408"/>
      <c r="B12" s="369" t="s">
        <v>112</v>
      </c>
      <c r="C12" s="370">
        <v>50000</v>
      </c>
      <c r="D12" s="370">
        <v>50000</v>
      </c>
      <c r="E12" s="370">
        <v>0</v>
      </c>
      <c r="F12" s="370">
        <v>0</v>
      </c>
      <c r="G12" s="370">
        <f>SUM(C12:F12)</f>
        <v>100000</v>
      </c>
      <c r="H12" s="58"/>
      <c r="N12" s="106"/>
      <c r="O12" s="116"/>
      <c r="P12" s="116"/>
      <c r="Q12" s="117"/>
      <c r="R12" s="106"/>
      <c r="S12" s="106"/>
      <c r="T12" s="106"/>
      <c r="U12" s="106"/>
    </row>
    <row r="13" spans="1:21" ht="28.8" x14ac:dyDescent="0.3">
      <c r="A13" s="398" t="s">
        <v>7</v>
      </c>
      <c r="B13" s="59" t="s">
        <v>122</v>
      </c>
      <c r="C13" s="93">
        <f>C11-C15</f>
        <v>4068500</v>
      </c>
      <c r="D13" s="93">
        <f>D11-D15</f>
        <v>4388000</v>
      </c>
      <c r="E13" s="93">
        <f>E11-E15</f>
        <v>4974000</v>
      </c>
      <c r="F13" s="93">
        <f>F11-F15</f>
        <v>5398500</v>
      </c>
      <c r="G13" s="64">
        <f t="shared" ref="G13:G24" si="1">SUM(C13:F13)</f>
        <v>18829000</v>
      </c>
      <c r="H13" s="58"/>
      <c r="N13" s="106"/>
      <c r="O13" s="116"/>
      <c r="P13" s="116"/>
      <c r="Q13" s="117"/>
      <c r="R13" s="106"/>
      <c r="S13" s="106"/>
      <c r="T13" s="106"/>
      <c r="U13" s="106"/>
    </row>
    <row r="14" spans="1:21" ht="14.4" x14ac:dyDescent="0.3">
      <c r="A14" s="399"/>
      <c r="B14" s="59" t="s">
        <v>123</v>
      </c>
      <c r="C14" s="93">
        <v>50000</v>
      </c>
      <c r="D14" s="93">
        <v>50000</v>
      </c>
      <c r="E14" s="63">
        <v>0</v>
      </c>
      <c r="F14" s="63">
        <v>0</v>
      </c>
      <c r="G14" s="64">
        <f t="shared" si="1"/>
        <v>100000</v>
      </c>
      <c r="H14" s="58"/>
      <c r="K14" s="95"/>
      <c r="N14" s="106"/>
      <c r="O14" s="116"/>
      <c r="P14" s="116"/>
      <c r="Q14" s="117"/>
      <c r="R14" s="106"/>
    </row>
    <row r="15" spans="1:21" ht="16.5" customHeight="1" x14ac:dyDescent="0.3">
      <c r="A15" s="398" t="s">
        <v>8</v>
      </c>
      <c r="B15" s="59" t="s">
        <v>113</v>
      </c>
      <c r="C15" s="127">
        <v>230000</v>
      </c>
      <c r="D15" s="127">
        <v>230000</v>
      </c>
      <c r="E15" s="127">
        <v>230000</v>
      </c>
      <c r="F15" s="127">
        <v>230000</v>
      </c>
      <c r="G15" s="64">
        <f t="shared" si="1"/>
        <v>920000</v>
      </c>
      <c r="H15" s="58"/>
      <c r="N15" s="106"/>
      <c r="O15" s="116"/>
      <c r="P15" s="116"/>
      <c r="Q15" s="117"/>
      <c r="R15" s="106"/>
    </row>
    <row r="16" spans="1:21" ht="14.4" x14ac:dyDescent="0.3">
      <c r="A16" s="399"/>
      <c r="B16" s="59" t="s">
        <v>114</v>
      </c>
      <c r="C16" s="65">
        <v>0</v>
      </c>
      <c r="D16" s="65">
        <v>0</v>
      </c>
      <c r="E16" s="65">
        <v>0</v>
      </c>
      <c r="F16" s="65">
        <v>0</v>
      </c>
      <c r="G16" s="64">
        <f t="shared" si="1"/>
        <v>0</v>
      </c>
      <c r="H16" s="58"/>
      <c r="N16" s="106"/>
      <c r="O16" s="106"/>
      <c r="P16" s="118"/>
      <c r="Q16" s="119"/>
      <c r="R16" s="106"/>
    </row>
    <row r="17" spans="1:18" ht="14.4" x14ac:dyDescent="0.3">
      <c r="A17" s="398" t="s">
        <v>9</v>
      </c>
      <c r="B17" s="59" t="s">
        <v>116</v>
      </c>
      <c r="C17" s="65">
        <v>0</v>
      </c>
      <c r="D17" s="65">
        <v>0</v>
      </c>
      <c r="E17" s="65">
        <v>0</v>
      </c>
      <c r="F17" s="65">
        <v>0</v>
      </c>
      <c r="G17" s="64">
        <f t="shared" si="1"/>
        <v>0</v>
      </c>
      <c r="H17" s="58"/>
      <c r="N17" s="106"/>
      <c r="O17" s="120"/>
      <c r="P17" s="120"/>
      <c r="Q17" s="121"/>
      <c r="R17" s="106"/>
    </row>
    <row r="18" spans="1:18" ht="14.4" x14ac:dyDescent="0.3">
      <c r="A18" s="399"/>
      <c r="B18" s="59" t="s">
        <v>117</v>
      </c>
      <c r="C18" s="65">
        <v>0</v>
      </c>
      <c r="D18" s="65">
        <v>0</v>
      </c>
      <c r="E18" s="65">
        <v>0</v>
      </c>
      <c r="F18" s="65">
        <v>0</v>
      </c>
      <c r="G18" s="64">
        <f t="shared" si="1"/>
        <v>0</v>
      </c>
      <c r="H18" s="58"/>
      <c r="N18" s="106"/>
      <c r="O18" s="126"/>
      <c r="P18" s="126"/>
      <c r="Q18" s="126"/>
      <c r="R18" s="106"/>
    </row>
    <row r="19" spans="1:18" ht="16.5" customHeight="1" x14ac:dyDescent="0.3">
      <c r="A19" s="398" t="s">
        <v>118</v>
      </c>
      <c r="B19" s="59" t="s">
        <v>119</v>
      </c>
      <c r="C19" s="8">
        <v>0</v>
      </c>
      <c r="D19" s="8">
        <v>0</v>
      </c>
      <c r="E19" s="8">
        <v>0</v>
      </c>
      <c r="F19" s="8">
        <v>0</v>
      </c>
      <c r="G19" s="64">
        <f t="shared" si="1"/>
        <v>0</v>
      </c>
      <c r="H19" s="58"/>
      <c r="N19" s="106"/>
      <c r="O19" s="122"/>
      <c r="P19" s="122"/>
      <c r="Q19" s="122"/>
      <c r="R19" s="106"/>
    </row>
    <row r="20" spans="1:18" ht="14.4" x14ac:dyDescent="0.3">
      <c r="A20" s="399"/>
      <c r="B20" s="59" t="s">
        <v>120</v>
      </c>
      <c r="C20" s="65">
        <v>0</v>
      </c>
      <c r="D20" s="65">
        <v>0</v>
      </c>
      <c r="E20" s="65">
        <v>0</v>
      </c>
      <c r="F20" s="65">
        <v>0</v>
      </c>
      <c r="G20" s="64">
        <f t="shared" si="1"/>
        <v>0</v>
      </c>
      <c r="H20" s="58"/>
      <c r="N20" s="106"/>
      <c r="O20" s="122"/>
      <c r="P20" s="123"/>
      <c r="Q20" s="122"/>
      <c r="R20" s="106"/>
    </row>
    <row r="21" spans="1:18" ht="14.4" x14ac:dyDescent="0.3">
      <c r="A21" s="398" t="s">
        <v>121</v>
      </c>
      <c r="B21" s="59" t="s">
        <v>115</v>
      </c>
      <c r="C21" s="65">
        <v>0</v>
      </c>
      <c r="D21" s="65">
        <v>0</v>
      </c>
      <c r="E21" s="65">
        <v>0</v>
      </c>
      <c r="F21" s="65">
        <v>0</v>
      </c>
      <c r="G21" s="64">
        <f t="shared" si="1"/>
        <v>0</v>
      </c>
      <c r="H21" s="58"/>
      <c r="N21" s="106"/>
      <c r="O21" s="122"/>
      <c r="P21" s="122"/>
      <c r="Q21" s="122"/>
      <c r="R21" s="106"/>
    </row>
    <row r="22" spans="1:18" ht="14.4" x14ac:dyDescent="0.3">
      <c r="A22" s="399"/>
      <c r="B22" s="59" t="s">
        <v>132</v>
      </c>
      <c r="C22" s="65">
        <v>0</v>
      </c>
      <c r="D22" s="65">
        <v>0</v>
      </c>
      <c r="E22" s="65">
        <v>0</v>
      </c>
      <c r="F22" s="65">
        <v>0</v>
      </c>
      <c r="G22" s="64">
        <f t="shared" si="1"/>
        <v>0</v>
      </c>
      <c r="H22" s="58"/>
      <c r="N22" s="106"/>
      <c r="O22" s="106"/>
      <c r="P22" s="106"/>
      <c r="Q22" s="106"/>
      <c r="R22" s="106"/>
    </row>
    <row r="23" spans="1:18" ht="14.55" x14ac:dyDescent="0.35">
      <c r="A23" s="349" t="s">
        <v>124</v>
      </c>
      <c r="B23" s="59" t="s">
        <v>125</v>
      </c>
      <c r="C23" s="65">
        <v>0</v>
      </c>
      <c r="D23" s="65">
        <v>0</v>
      </c>
      <c r="E23" s="65">
        <v>0</v>
      </c>
      <c r="F23" s="65">
        <v>0</v>
      </c>
      <c r="G23" s="64">
        <f t="shared" si="1"/>
        <v>0</v>
      </c>
      <c r="H23" s="58"/>
      <c r="N23" s="106"/>
      <c r="O23" s="106"/>
      <c r="P23" s="106"/>
      <c r="Q23" s="106"/>
      <c r="R23" s="106"/>
    </row>
    <row r="24" spans="1:18" ht="14.55" x14ac:dyDescent="0.35">
      <c r="A24" s="350"/>
      <c r="B24" s="59" t="s">
        <v>126</v>
      </c>
      <c r="C24" s="65">
        <v>0</v>
      </c>
      <c r="D24" s="65">
        <v>0</v>
      </c>
      <c r="E24" s="65">
        <v>0</v>
      </c>
      <c r="F24" s="65">
        <v>0</v>
      </c>
      <c r="G24" s="64">
        <f t="shared" si="1"/>
        <v>0</v>
      </c>
      <c r="H24" s="58"/>
      <c r="N24" s="106"/>
      <c r="O24" s="106"/>
      <c r="P24" s="106"/>
      <c r="Q24" s="106"/>
      <c r="R24" s="106"/>
    </row>
    <row r="25" spans="1:18" ht="13.05" x14ac:dyDescent="0.3">
      <c r="N25" s="122"/>
      <c r="O25" s="122"/>
      <c r="P25" s="122"/>
      <c r="Q25" s="122"/>
      <c r="R25" s="106"/>
    </row>
    <row r="26" spans="1:18" ht="13.05" x14ac:dyDescent="0.3">
      <c r="B26" s="208"/>
      <c r="C26" s="209"/>
      <c r="D26" s="209"/>
      <c r="E26" s="209"/>
      <c r="F26" s="209"/>
      <c r="N26" s="106"/>
      <c r="O26" s="106"/>
      <c r="P26" s="106"/>
      <c r="Q26" s="106"/>
      <c r="R26" s="106"/>
    </row>
    <row r="27" spans="1:18" ht="13.05" x14ac:dyDescent="0.3">
      <c r="N27" s="106"/>
      <c r="O27" s="106"/>
      <c r="P27" s="106"/>
      <c r="Q27" s="106"/>
      <c r="R27" s="106"/>
    </row>
    <row r="28" spans="1:18" ht="13.05" x14ac:dyDescent="0.3">
      <c r="N28" s="106"/>
      <c r="O28" s="106"/>
      <c r="P28" s="106"/>
      <c r="Q28" s="106"/>
      <c r="R28" s="106"/>
    </row>
    <row r="29" spans="1:18" ht="13.05" x14ac:dyDescent="0.3">
      <c r="N29" s="120"/>
      <c r="O29" s="120"/>
      <c r="P29" s="120"/>
      <c r="Q29" s="120"/>
      <c r="R29" s="121"/>
    </row>
    <row r="30" spans="1:18" ht="13.05" x14ac:dyDescent="0.3">
      <c r="N30" s="120"/>
      <c r="O30" s="120"/>
      <c r="P30" s="120"/>
      <c r="Q30" s="120"/>
      <c r="R30" s="121"/>
    </row>
    <row r="31" spans="1:18" ht="13.05" x14ac:dyDescent="0.3">
      <c r="N31" s="120"/>
      <c r="O31" s="120"/>
      <c r="P31" s="120"/>
      <c r="Q31" s="120"/>
      <c r="R31" s="121"/>
    </row>
    <row r="32" spans="1:18" ht="13.05" x14ac:dyDescent="0.3">
      <c r="N32" s="120"/>
      <c r="O32" s="120"/>
      <c r="P32" s="120"/>
      <c r="Q32" s="120"/>
      <c r="R32" s="121"/>
    </row>
    <row r="33" spans="14:18" ht="13.05" x14ac:dyDescent="0.3">
      <c r="N33" s="120"/>
      <c r="O33" s="120"/>
      <c r="P33" s="120"/>
      <c r="Q33" s="120"/>
      <c r="R33" s="121"/>
    </row>
    <row r="34" spans="14:18" ht="13.05" x14ac:dyDescent="0.3">
      <c r="N34" s="120"/>
      <c r="O34" s="120"/>
      <c r="P34" s="120"/>
      <c r="Q34" s="120"/>
      <c r="R34" s="121"/>
    </row>
    <row r="35" spans="14:18" ht="13.05" x14ac:dyDescent="0.3">
      <c r="N35" s="124"/>
      <c r="O35" s="124"/>
      <c r="P35" s="124"/>
      <c r="Q35" s="124"/>
      <c r="R35" s="121"/>
    </row>
    <row r="36" spans="14:18" ht="13.05" x14ac:dyDescent="0.3">
      <c r="N36" s="125"/>
      <c r="O36" s="125"/>
      <c r="P36" s="125"/>
      <c r="Q36" s="125"/>
      <c r="R36" s="121"/>
    </row>
    <row r="37" spans="14:18" ht="13.05" x14ac:dyDescent="0.3">
      <c r="N37" s="120"/>
      <c r="O37" s="120"/>
      <c r="P37" s="120"/>
      <c r="Q37" s="120"/>
      <c r="R37" s="121"/>
    </row>
    <row r="38" spans="14:18" ht="13.05" x14ac:dyDescent="0.3">
      <c r="N38" s="122"/>
      <c r="O38" s="122"/>
      <c r="P38" s="122"/>
      <c r="Q38" s="122"/>
      <c r="R38" s="122"/>
    </row>
  </sheetData>
  <customSheetViews>
    <customSheetView guid="{DF47C941-7491-4E69-903E-127DDC4210F9}" scale="81">
      <selection activeCell="E15" sqref="E15"/>
      <pageMargins left="0.7" right="0.7" top="0.75" bottom="0.75" header="0.3" footer="0.3"/>
      <pageSetup paperSize="9" orientation="portrait" r:id="rId1"/>
    </customSheetView>
    <customSheetView guid="{BD469A87-B9B4-472B-ADF9-9940CA95A666}" scale="81">
      <selection activeCell="C13" sqref="C13"/>
      <pageMargins left="0.7" right="0.7" top="0.75" bottom="0.75" header="0.3" footer="0.3"/>
      <pageSetup paperSize="9" orientation="portrait" r:id="rId2"/>
    </customSheetView>
    <customSheetView guid="{C1D248E8-6202-4F7B-8CEA-DBA57A53D2D5}" scale="81" fitToPage="1">
      <selection activeCell="K30" sqref="K29:K30"/>
      <pageMargins left="0.7" right="0.7" top="0.75" bottom="0.75" header="0.3" footer="0.3"/>
      <pageSetup paperSize="9" scale="89" fitToHeight="0" orientation="landscape" r:id="rId3"/>
    </customSheetView>
    <customSheetView guid="{ACFD6F79-37B1-4D2D-B2A5-C6F3063099F5}" scale="81" fitToPage="1">
      <selection activeCell="K30" sqref="K29:K30"/>
      <pageMargins left="0.7" right="0.7" top="0.75" bottom="0.75" header="0.3" footer="0.3"/>
      <pageSetup paperSize="9" scale="89" fitToHeight="0" orientation="landscape" r:id="rId4"/>
    </customSheetView>
    <customSheetView guid="{1C4F7B03-CC8F-473E-9C2D-7057E5D753CC}" scale="81">
      <selection activeCell="B5" sqref="B5:H5"/>
      <pageMargins left="0.7" right="0.7" top="0.75" bottom="0.75" header="0.3" footer="0.3"/>
      <pageSetup paperSize="9" orientation="portrait" r:id="rId5"/>
    </customSheetView>
    <customSheetView guid="{C01776F8-EFD4-4405-8E12-2CF669909B6C}" scale="81">
      <selection activeCell="B5" sqref="B5:H5"/>
      <pageMargins left="0.7" right="0.7" top="0.75" bottom="0.75" header="0.3" footer="0.3"/>
      <pageSetup paperSize="9" orientation="portrait" r:id="rId6"/>
    </customSheetView>
    <customSheetView guid="{4C416A5B-6F74-494E-82D4-716F742D1FE6}" topLeftCell="A6">
      <selection activeCell="B12" sqref="B12"/>
      <pageMargins left="0.7" right="0.7" top="0.75" bottom="0.75" header="0.3" footer="0.3"/>
      <pageSetup paperSize="9" orientation="portrait" r:id="rId7"/>
    </customSheetView>
    <customSheetView guid="{2F779116-4D69-4176-B6C2-18A3BB3874EE}" scale="81" fitToPage="1">
      <selection activeCell="K30" sqref="K29:K30"/>
      <pageMargins left="0.7" right="0.7" top="0.75" bottom="0.75" header="0.3" footer="0.3"/>
      <pageSetup paperSize="9" scale="89" fitToHeight="0" orientation="landscape" r:id="rId8"/>
    </customSheetView>
  </customSheetViews>
  <mergeCells count="8">
    <mergeCell ref="A17:A18"/>
    <mergeCell ref="A19:A20"/>
    <mergeCell ref="A21:A22"/>
    <mergeCell ref="B5:H5"/>
    <mergeCell ref="B6:H6"/>
    <mergeCell ref="A10:A12"/>
    <mergeCell ref="A13:A14"/>
    <mergeCell ref="A15:A16"/>
  </mergeCell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B193"/>
  <sheetViews>
    <sheetView workbookViewId="0">
      <pane ySplit="3" topLeftCell="A66" activePane="bottomLeft" state="frozen"/>
      <selection pane="bottomLeft" activeCell="A69" sqref="A69:S69"/>
    </sheetView>
  </sheetViews>
  <sheetFormatPr defaultRowHeight="14.4" outlineLevelRow="2" x14ac:dyDescent="0.3"/>
  <cols>
    <col min="1" max="1" width="8.5546875" style="48" customWidth="1"/>
    <col min="2" max="2" width="40.109375" customWidth="1"/>
    <col min="3" max="3" width="32" style="10" customWidth="1"/>
    <col min="4" max="4" width="17.44140625" style="259" customWidth="1"/>
    <col min="5" max="5" width="9.6640625" style="331" customWidth="1"/>
    <col min="6" max="6" width="10.88671875" style="242" customWidth="1"/>
    <col min="7" max="7" width="9.109375" style="3" customWidth="1"/>
    <col min="8" max="8" width="8" style="3" customWidth="1"/>
    <col min="9" max="9" width="8.109375" style="3" customWidth="1"/>
    <col min="10" max="10" width="8.44140625" style="3" customWidth="1"/>
    <col min="11" max="11" width="8.33203125" style="3" customWidth="1"/>
    <col min="12" max="12" width="6.5546875" hidden="1" customWidth="1"/>
    <col min="13" max="13" width="6.6640625" hidden="1" customWidth="1"/>
    <col min="14" max="17" width="9.5546875" bestFit="1" customWidth="1"/>
    <col min="18" max="18" width="10.109375" style="67" customWidth="1"/>
    <col min="19" max="19" width="20" style="317" customWidth="1"/>
    <col min="21" max="21" width="9.109375" style="206"/>
  </cols>
  <sheetData>
    <row r="1" spans="1:28" x14ac:dyDescent="0.3">
      <c r="C1" s="28" t="s">
        <v>350</v>
      </c>
      <c r="D1" s="222"/>
      <c r="G1" s="409"/>
      <c r="H1" s="409"/>
      <c r="I1" s="409"/>
      <c r="J1" s="409"/>
      <c r="K1" s="409"/>
      <c r="L1" s="409"/>
      <c r="M1" s="409"/>
      <c r="P1" s="410"/>
      <c r="Q1" s="410"/>
      <c r="R1" s="410"/>
      <c r="S1" s="410"/>
    </row>
    <row r="2" spans="1:28" x14ac:dyDescent="0.3">
      <c r="D2" s="269"/>
      <c r="G2" s="27"/>
      <c r="H2" s="27"/>
      <c r="I2" s="27"/>
      <c r="J2" s="27"/>
      <c r="K2" s="27"/>
    </row>
    <row r="3" spans="1:28" ht="26.4" x14ac:dyDescent="0.3">
      <c r="A3" s="108" t="s">
        <v>6</v>
      </c>
      <c r="B3" s="11" t="s">
        <v>11</v>
      </c>
      <c r="C3" s="17" t="s">
        <v>2</v>
      </c>
      <c r="D3" s="216" t="s">
        <v>240</v>
      </c>
      <c r="E3" s="332" t="s">
        <v>10</v>
      </c>
      <c r="F3" s="287" t="s">
        <v>28</v>
      </c>
      <c r="G3" s="17">
        <v>2020</v>
      </c>
      <c r="H3" s="17">
        <v>2021</v>
      </c>
      <c r="I3" s="17">
        <v>2022</v>
      </c>
      <c r="J3" s="17">
        <v>2023</v>
      </c>
      <c r="K3" s="17" t="s">
        <v>239</v>
      </c>
      <c r="L3" s="16" t="s">
        <v>4</v>
      </c>
      <c r="M3" s="16" t="s">
        <v>5</v>
      </c>
      <c r="N3" s="2">
        <v>2020</v>
      </c>
      <c r="O3" s="2">
        <v>2021</v>
      </c>
      <c r="P3" s="2">
        <v>2022</v>
      </c>
      <c r="Q3" s="2">
        <v>2023</v>
      </c>
      <c r="R3" s="68" t="s">
        <v>3</v>
      </c>
      <c r="S3" s="107" t="s">
        <v>103</v>
      </c>
    </row>
    <row r="4" spans="1:28" ht="24.6" x14ac:dyDescent="0.3">
      <c r="A4" s="96"/>
      <c r="B4" s="12" t="s">
        <v>12</v>
      </c>
      <c r="C4" s="13" t="s">
        <v>179</v>
      </c>
      <c r="D4" s="215">
        <v>62</v>
      </c>
      <c r="E4" s="333"/>
      <c r="F4" s="221"/>
      <c r="G4" s="13">
        <v>50</v>
      </c>
      <c r="H4" s="13">
        <v>48</v>
      </c>
      <c r="I4" s="13">
        <v>46</v>
      </c>
      <c r="J4" s="13">
        <v>44</v>
      </c>
      <c r="K4" s="13"/>
      <c r="L4" s="14"/>
      <c r="M4" s="14"/>
      <c r="N4" s="189">
        <f>N5+N19+N24+N26+N47+N51+N62+N69+N83</f>
        <v>2461000</v>
      </c>
      <c r="O4" s="189">
        <f>O5+O19+O24+O26+O47+O51+O62+O69+O83</f>
        <v>2473000</v>
      </c>
      <c r="P4" s="189">
        <f>P5+P19+P24+P26+P47+P51+P62+P69+P83</f>
        <v>2504000</v>
      </c>
      <c r="Q4" s="189">
        <f>Q5+Q19+Q24+Q26+Q47+Q51+Q62+Q69+Q83</f>
        <v>2451000</v>
      </c>
      <c r="R4" s="190">
        <f>R5+R19+R24+R26+R47+R51+R62+R69+R83</f>
        <v>9889000</v>
      </c>
      <c r="S4" s="318"/>
      <c r="U4"/>
    </row>
    <row r="5" spans="1:28" ht="36.6" outlineLevel="1" x14ac:dyDescent="0.3">
      <c r="A5" s="97"/>
      <c r="B5" s="4" t="s">
        <v>147</v>
      </c>
      <c r="C5" s="41" t="s">
        <v>180</v>
      </c>
      <c r="D5" s="217"/>
      <c r="E5" s="334"/>
      <c r="F5" s="243"/>
      <c r="G5" s="19">
        <v>15</v>
      </c>
      <c r="H5" s="19">
        <v>14</v>
      </c>
      <c r="I5" s="19">
        <v>13</v>
      </c>
      <c r="J5" s="19">
        <v>13</v>
      </c>
      <c r="K5" s="19"/>
      <c r="L5" s="5"/>
      <c r="M5" s="5"/>
      <c r="N5" s="191">
        <f>SUM(N6:N18)</f>
        <v>1220000</v>
      </c>
      <c r="O5" s="191">
        <f>SUM(O6:O18)</f>
        <v>1215000</v>
      </c>
      <c r="P5" s="191">
        <f>SUM(P6:P18)</f>
        <v>1225000</v>
      </c>
      <c r="Q5" s="191">
        <f>SUM(Q6:Q18)</f>
        <v>1215000</v>
      </c>
      <c r="R5" s="192">
        <f>SUM(N5:Q5)</f>
        <v>4875000</v>
      </c>
      <c r="S5" s="319"/>
    </row>
    <row r="6" spans="1:28" ht="79.2" outlineLevel="2" x14ac:dyDescent="0.3">
      <c r="A6" s="37" t="s">
        <v>383</v>
      </c>
      <c r="B6" s="69" t="s">
        <v>233</v>
      </c>
      <c r="C6" s="84" t="s">
        <v>181</v>
      </c>
      <c r="D6" s="290" t="s">
        <v>46</v>
      </c>
      <c r="E6" s="329" t="s">
        <v>36</v>
      </c>
      <c r="F6" s="256"/>
      <c r="G6" s="32" t="s">
        <v>1</v>
      </c>
      <c r="H6" s="31" t="s">
        <v>1</v>
      </c>
      <c r="I6" s="32" t="s">
        <v>1</v>
      </c>
      <c r="J6" s="32" t="s">
        <v>1</v>
      </c>
      <c r="K6" s="32"/>
      <c r="L6" s="32" t="s">
        <v>1</v>
      </c>
      <c r="M6" s="36"/>
      <c r="N6" s="193">
        <v>0</v>
      </c>
      <c r="O6" s="193">
        <v>0</v>
      </c>
      <c r="P6" s="193">
        <v>0</v>
      </c>
      <c r="Q6" s="193">
        <v>0</v>
      </c>
      <c r="R6" s="193">
        <f>SUM(N6:Q6)</f>
        <v>0</v>
      </c>
      <c r="S6" s="320" t="s">
        <v>217</v>
      </c>
      <c r="U6"/>
    </row>
    <row r="7" spans="1:28" ht="57.75" customHeight="1" outlineLevel="2" x14ac:dyDescent="0.3">
      <c r="A7" s="230" t="s">
        <v>384</v>
      </c>
      <c r="B7" s="18" t="s">
        <v>86</v>
      </c>
      <c r="C7" s="34" t="s">
        <v>182</v>
      </c>
      <c r="D7" s="290" t="s">
        <v>46</v>
      </c>
      <c r="E7" s="329" t="s">
        <v>36</v>
      </c>
      <c r="F7" s="256"/>
      <c r="G7" s="6" t="s">
        <v>1</v>
      </c>
      <c r="H7" s="31" t="s">
        <v>1</v>
      </c>
      <c r="I7" s="6" t="s">
        <v>1</v>
      </c>
      <c r="J7" s="6" t="s">
        <v>1</v>
      </c>
      <c r="K7" s="6"/>
      <c r="L7" s="6" t="s">
        <v>1</v>
      </c>
      <c r="M7" s="36"/>
      <c r="N7" s="193">
        <v>0</v>
      </c>
      <c r="O7" s="193">
        <v>0</v>
      </c>
      <c r="P7" s="193">
        <v>0</v>
      </c>
      <c r="Q7" s="193">
        <v>0</v>
      </c>
      <c r="R7" s="193">
        <f t="shared" ref="R7:R59" si="0">SUM(N7:Q7)</f>
        <v>0</v>
      </c>
      <c r="S7" s="320" t="s">
        <v>217</v>
      </c>
      <c r="U7"/>
      <c r="Y7" s="286"/>
      <c r="Z7" s="286"/>
      <c r="AA7" s="286"/>
    </row>
    <row r="8" spans="1:28" ht="54.75" customHeight="1" outlineLevel="2" x14ac:dyDescent="0.3">
      <c r="A8" s="230" t="s">
        <v>385</v>
      </c>
      <c r="B8" s="18" t="s">
        <v>87</v>
      </c>
      <c r="C8" s="34" t="s">
        <v>182</v>
      </c>
      <c r="D8" s="297" t="s">
        <v>46</v>
      </c>
      <c r="E8" s="329" t="s">
        <v>36</v>
      </c>
      <c r="F8" s="256"/>
      <c r="G8" s="6" t="s">
        <v>1</v>
      </c>
      <c r="H8" s="25" t="s">
        <v>1</v>
      </c>
      <c r="I8" s="6" t="s">
        <v>1</v>
      </c>
      <c r="J8" s="6" t="s">
        <v>1</v>
      </c>
      <c r="K8" s="6"/>
      <c r="L8" s="6" t="s">
        <v>1</v>
      </c>
      <c r="M8" s="6"/>
      <c r="N8" s="193">
        <v>0</v>
      </c>
      <c r="O8" s="193">
        <v>0</v>
      </c>
      <c r="P8" s="193">
        <v>0</v>
      </c>
      <c r="Q8" s="193">
        <v>0</v>
      </c>
      <c r="R8" s="193">
        <f t="shared" si="0"/>
        <v>0</v>
      </c>
      <c r="S8" s="320" t="s">
        <v>217</v>
      </c>
      <c r="U8"/>
      <c r="X8" s="286"/>
      <c r="Y8" s="286"/>
      <c r="Z8" s="286"/>
      <c r="AA8" s="286"/>
    </row>
    <row r="9" spans="1:28" ht="63" customHeight="1" outlineLevel="2" x14ac:dyDescent="0.3">
      <c r="A9" s="230" t="s">
        <v>386</v>
      </c>
      <c r="B9" s="24" t="s">
        <v>225</v>
      </c>
      <c r="C9" s="84" t="s">
        <v>183</v>
      </c>
      <c r="D9" s="290" t="s">
        <v>49</v>
      </c>
      <c r="E9" s="329" t="s">
        <v>36</v>
      </c>
      <c r="F9" s="256"/>
      <c r="G9" s="6" t="s">
        <v>1</v>
      </c>
      <c r="H9" s="31" t="s">
        <v>1</v>
      </c>
      <c r="I9" s="6" t="s">
        <v>1</v>
      </c>
      <c r="J9" s="6" t="s">
        <v>1</v>
      </c>
      <c r="K9" s="6"/>
      <c r="L9" s="6" t="s">
        <v>1</v>
      </c>
      <c r="M9" s="6"/>
      <c r="N9" s="193">
        <v>0</v>
      </c>
      <c r="O9" s="193">
        <v>0</v>
      </c>
      <c r="P9" s="193">
        <v>0</v>
      </c>
      <c r="Q9" s="193">
        <v>0</v>
      </c>
      <c r="R9" s="193">
        <f t="shared" si="0"/>
        <v>0</v>
      </c>
      <c r="S9" s="320" t="s">
        <v>217</v>
      </c>
      <c r="U9"/>
    </row>
    <row r="10" spans="1:28" ht="92.25" customHeight="1" outlineLevel="2" x14ac:dyDescent="0.3">
      <c r="A10" s="230" t="s">
        <v>387</v>
      </c>
      <c r="B10" s="22" t="s">
        <v>340</v>
      </c>
      <c r="C10" s="34" t="s">
        <v>184</v>
      </c>
      <c r="D10" s="290" t="s">
        <v>49</v>
      </c>
      <c r="E10" s="329" t="s">
        <v>36</v>
      </c>
      <c r="F10" s="256"/>
      <c r="G10" s="6" t="s">
        <v>1</v>
      </c>
      <c r="H10" s="31" t="s">
        <v>1</v>
      </c>
      <c r="I10" s="6" t="s">
        <v>1</v>
      </c>
      <c r="J10" s="6" t="s">
        <v>1</v>
      </c>
      <c r="K10" s="6"/>
      <c r="L10" s="6" t="s">
        <v>1</v>
      </c>
      <c r="M10" s="6"/>
      <c r="N10" s="193">
        <v>0</v>
      </c>
      <c r="O10" s="193">
        <v>0</v>
      </c>
      <c r="P10" s="193">
        <v>0</v>
      </c>
      <c r="Q10" s="193">
        <v>0</v>
      </c>
      <c r="R10" s="193">
        <f t="shared" si="0"/>
        <v>0</v>
      </c>
      <c r="S10" s="320" t="s">
        <v>217</v>
      </c>
      <c r="U10"/>
    </row>
    <row r="11" spans="1:28" ht="34.200000000000003" outlineLevel="2" x14ac:dyDescent="0.3">
      <c r="A11" s="230" t="s">
        <v>388</v>
      </c>
      <c r="B11" s="129" t="s">
        <v>241</v>
      </c>
      <c r="C11" s="129" t="s">
        <v>242</v>
      </c>
      <c r="D11" s="290" t="s">
        <v>71</v>
      </c>
      <c r="E11" s="303" t="s">
        <v>346</v>
      </c>
      <c r="F11" s="310"/>
      <c r="G11" s="42" t="s">
        <v>1</v>
      </c>
      <c r="H11" s="31" t="s">
        <v>1</v>
      </c>
      <c r="I11" s="47" t="s">
        <v>1</v>
      </c>
      <c r="J11" s="42" t="s">
        <v>1</v>
      </c>
      <c r="K11" s="42"/>
      <c r="L11" s="42" t="s">
        <v>1</v>
      </c>
      <c r="M11" s="66"/>
      <c r="N11" s="194">
        <v>0</v>
      </c>
      <c r="O11" s="194">
        <v>0</v>
      </c>
      <c r="P11" s="194">
        <v>0</v>
      </c>
      <c r="Q11" s="194">
        <v>0</v>
      </c>
      <c r="R11" s="193">
        <f t="shared" si="0"/>
        <v>0</v>
      </c>
      <c r="S11" s="321" t="s">
        <v>33</v>
      </c>
      <c r="U11"/>
    </row>
    <row r="12" spans="1:28" s="212" customFormat="1" ht="39.75" customHeight="1" outlineLevel="2" x14ac:dyDescent="0.3">
      <c r="A12" s="230" t="s">
        <v>389</v>
      </c>
      <c r="B12" s="220" t="s">
        <v>145</v>
      </c>
      <c r="C12" s="228" t="s">
        <v>185</v>
      </c>
      <c r="D12" s="290" t="s">
        <v>48</v>
      </c>
      <c r="E12" s="329" t="s">
        <v>36</v>
      </c>
      <c r="F12" s="256"/>
      <c r="G12" s="223" t="s">
        <v>1</v>
      </c>
      <c r="H12" s="225" t="s">
        <v>1</v>
      </c>
      <c r="I12" s="213" t="s">
        <v>1</v>
      </c>
      <c r="J12" s="213" t="s">
        <v>1</v>
      </c>
      <c r="K12" s="213"/>
      <c r="L12" s="213" t="s">
        <v>1</v>
      </c>
      <c r="M12" s="213"/>
      <c r="N12" s="193">
        <v>0</v>
      </c>
      <c r="O12" s="193">
        <v>0</v>
      </c>
      <c r="P12" s="193">
        <v>0</v>
      </c>
      <c r="Q12" s="193">
        <v>0</v>
      </c>
      <c r="R12" s="193">
        <f t="shared" ref="R12" si="1">SUM(N12:Q12)</f>
        <v>0</v>
      </c>
      <c r="S12" s="320" t="s">
        <v>217</v>
      </c>
    </row>
    <row r="13" spans="1:28" s="212" customFormat="1" ht="26.4" outlineLevel="2" x14ac:dyDescent="0.3">
      <c r="A13" s="230" t="s">
        <v>395</v>
      </c>
      <c r="B13" s="135" t="s">
        <v>351</v>
      </c>
      <c r="C13" s="129" t="s">
        <v>244</v>
      </c>
      <c r="D13" s="235" t="s">
        <v>245</v>
      </c>
      <c r="E13" s="258" t="s">
        <v>346</v>
      </c>
      <c r="F13" s="261"/>
      <c r="G13" s="306" t="s">
        <v>1</v>
      </c>
      <c r="H13" s="235"/>
      <c r="I13" s="236"/>
      <c r="J13" s="130"/>
      <c r="K13" s="130"/>
      <c r="L13" s="213" t="s">
        <v>246</v>
      </c>
      <c r="M13" s="213"/>
      <c r="N13" s="195">
        <v>5000</v>
      </c>
      <c r="O13" s="193">
        <v>0</v>
      </c>
      <c r="P13" s="193">
        <v>0</v>
      </c>
      <c r="Q13" s="193">
        <v>0</v>
      </c>
      <c r="R13" s="193">
        <f t="shared" ref="R13:R14" si="2">SUM(N13:Q13)</f>
        <v>5000</v>
      </c>
      <c r="S13" s="316" t="s">
        <v>33</v>
      </c>
      <c r="W13" s="206"/>
      <c r="X13"/>
      <c r="Y13"/>
      <c r="Z13"/>
      <c r="AA13"/>
      <c r="AB13"/>
    </row>
    <row r="14" spans="1:28" s="212" customFormat="1" ht="26.4" outlineLevel="2" x14ac:dyDescent="0.3">
      <c r="A14" s="230" t="s">
        <v>390</v>
      </c>
      <c r="B14" s="135" t="s">
        <v>352</v>
      </c>
      <c r="C14" s="129" t="s">
        <v>728</v>
      </c>
      <c r="D14" s="235" t="s">
        <v>245</v>
      </c>
      <c r="E14" s="258" t="s">
        <v>346</v>
      </c>
      <c r="F14" s="261"/>
      <c r="G14" s="306"/>
      <c r="H14" s="235"/>
      <c r="I14" s="236" t="s">
        <v>1</v>
      </c>
      <c r="J14" s="130"/>
      <c r="K14" s="130"/>
      <c r="L14" s="213" t="s">
        <v>246</v>
      </c>
      <c r="M14" s="213"/>
      <c r="N14" s="193">
        <v>0</v>
      </c>
      <c r="O14" s="193"/>
      <c r="P14" s="195">
        <v>10000</v>
      </c>
      <c r="Q14" s="193">
        <v>0</v>
      </c>
      <c r="R14" s="193">
        <f t="shared" si="2"/>
        <v>10000</v>
      </c>
      <c r="S14" s="316" t="s">
        <v>33</v>
      </c>
      <c r="W14"/>
      <c r="X14"/>
      <c r="Y14"/>
      <c r="Z14"/>
      <c r="AA14"/>
      <c r="AB14"/>
    </row>
    <row r="15" spans="1:28" ht="69.599999999999994" outlineLevel="2" x14ac:dyDescent="0.3">
      <c r="A15" s="230" t="s">
        <v>396</v>
      </c>
      <c r="B15" s="72" t="s">
        <v>592</v>
      </c>
      <c r="C15" s="296" t="s">
        <v>186</v>
      </c>
      <c r="D15" s="297" t="s">
        <v>47</v>
      </c>
      <c r="E15" s="351" t="s">
        <v>32</v>
      </c>
      <c r="F15" s="352" t="s">
        <v>394</v>
      </c>
      <c r="G15" s="353" t="s">
        <v>1</v>
      </c>
      <c r="H15" s="297" t="s">
        <v>1</v>
      </c>
      <c r="I15" s="354" t="s">
        <v>1</v>
      </c>
      <c r="J15" s="355" t="s">
        <v>1</v>
      </c>
      <c r="K15" s="355"/>
      <c r="L15" s="355"/>
      <c r="M15" s="356"/>
      <c r="N15" s="357">
        <v>585000</v>
      </c>
      <c r="O15" s="357">
        <v>585000</v>
      </c>
      <c r="P15" s="357">
        <v>585000</v>
      </c>
      <c r="Q15" s="357">
        <v>585000</v>
      </c>
      <c r="R15" s="279">
        <f t="shared" si="0"/>
        <v>2340000</v>
      </c>
      <c r="S15" s="320" t="s">
        <v>644</v>
      </c>
      <c r="U15"/>
    </row>
    <row r="16" spans="1:28" ht="69.599999999999994" outlineLevel="2" x14ac:dyDescent="0.3">
      <c r="A16" s="230" t="s">
        <v>397</v>
      </c>
      <c r="B16" s="72" t="s">
        <v>593</v>
      </c>
      <c r="C16" s="296" t="s">
        <v>186</v>
      </c>
      <c r="D16" s="297" t="s">
        <v>47</v>
      </c>
      <c r="E16" s="351" t="s">
        <v>31</v>
      </c>
      <c r="F16" s="352" t="s">
        <v>394</v>
      </c>
      <c r="G16" s="353" t="s">
        <v>1</v>
      </c>
      <c r="H16" s="297" t="s">
        <v>1</v>
      </c>
      <c r="I16" s="354" t="s">
        <v>1</v>
      </c>
      <c r="J16" s="355" t="s">
        <v>1</v>
      </c>
      <c r="K16" s="355"/>
      <c r="L16" s="355"/>
      <c r="M16" s="356"/>
      <c r="N16" s="357">
        <v>360000</v>
      </c>
      <c r="O16" s="357">
        <v>360000</v>
      </c>
      <c r="P16" s="357">
        <v>360000</v>
      </c>
      <c r="Q16" s="357">
        <v>360000</v>
      </c>
      <c r="R16" s="279">
        <f t="shared" si="0"/>
        <v>1440000</v>
      </c>
      <c r="S16" s="320" t="s">
        <v>644</v>
      </c>
      <c r="U16"/>
      <c r="Y16" s="372"/>
    </row>
    <row r="17" spans="1:21" ht="124.5" customHeight="1" outlineLevel="2" x14ac:dyDescent="0.3">
      <c r="A17" s="230" t="s">
        <v>398</v>
      </c>
      <c r="B17" s="72" t="s">
        <v>594</v>
      </c>
      <c r="C17" s="296" t="s">
        <v>186</v>
      </c>
      <c r="D17" s="297" t="s">
        <v>729</v>
      </c>
      <c r="E17" s="351" t="s">
        <v>243</v>
      </c>
      <c r="F17" s="352" t="s">
        <v>394</v>
      </c>
      <c r="G17" s="353" t="s">
        <v>1</v>
      </c>
      <c r="H17" s="297" t="s">
        <v>1</v>
      </c>
      <c r="I17" s="354" t="s">
        <v>1</v>
      </c>
      <c r="J17" s="355" t="s">
        <v>1</v>
      </c>
      <c r="K17" s="355"/>
      <c r="L17" s="355"/>
      <c r="M17" s="356"/>
      <c r="N17" s="357">
        <v>180000</v>
      </c>
      <c r="O17" s="357">
        <v>180000</v>
      </c>
      <c r="P17" s="357">
        <v>180000</v>
      </c>
      <c r="Q17" s="357">
        <v>180000</v>
      </c>
      <c r="R17" s="279">
        <f t="shared" si="0"/>
        <v>720000</v>
      </c>
      <c r="S17" s="320" t="s">
        <v>644</v>
      </c>
      <c r="U17"/>
    </row>
    <row r="18" spans="1:21" ht="87.75" customHeight="1" outlineLevel="2" x14ac:dyDescent="0.3">
      <c r="A18" s="230" t="s">
        <v>399</v>
      </c>
      <c r="B18" s="72" t="s">
        <v>595</v>
      </c>
      <c r="C18" s="296" t="s">
        <v>186</v>
      </c>
      <c r="D18" s="297" t="s">
        <v>47</v>
      </c>
      <c r="E18" s="351" t="s">
        <v>69</v>
      </c>
      <c r="F18" s="352" t="s">
        <v>394</v>
      </c>
      <c r="G18" s="353" t="s">
        <v>1</v>
      </c>
      <c r="H18" s="297" t="s">
        <v>1</v>
      </c>
      <c r="I18" s="354" t="s">
        <v>1</v>
      </c>
      <c r="J18" s="355"/>
      <c r="K18" s="355"/>
      <c r="L18" s="355"/>
      <c r="M18" s="356"/>
      <c r="N18" s="357">
        <v>90000</v>
      </c>
      <c r="O18" s="357">
        <v>90000</v>
      </c>
      <c r="P18" s="357">
        <v>90000</v>
      </c>
      <c r="Q18" s="357">
        <v>90000</v>
      </c>
      <c r="R18" s="279">
        <f t="shared" si="0"/>
        <v>360000</v>
      </c>
      <c r="S18" s="320" t="s">
        <v>644</v>
      </c>
      <c r="U18"/>
    </row>
    <row r="19" spans="1:21" ht="39.75" customHeight="1" outlineLevel="1" x14ac:dyDescent="0.3">
      <c r="A19" s="98"/>
      <c r="B19" s="73" t="s">
        <v>146</v>
      </c>
      <c r="C19" s="9" t="s">
        <v>66</v>
      </c>
      <c r="D19" s="217"/>
      <c r="E19" s="335"/>
      <c r="F19" s="244"/>
      <c r="G19" s="19">
        <v>1</v>
      </c>
      <c r="H19" s="19">
        <v>1</v>
      </c>
      <c r="I19" s="19">
        <v>1</v>
      </c>
      <c r="J19" s="19">
        <v>1</v>
      </c>
      <c r="K19" s="19"/>
      <c r="L19" s="19"/>
      <c r="M19" s="19"/>
      <c r="N19" s="198">
        <f>SUM(N20:N23)</f>
        <v>38000</v>
      </c>
      <c r="O19" s="198">
        <f>SUM(O20:O23)</f>
        <v>38000</v>
      </c>
      <c r="P19" s="198">
        <f>SUM(P20:P23)</f>
        <v>38000</v>
      </c>
      <c r="Q19" s="198">
        <f>SUM(Q20:Q23)</f>
        <v>38000</v>
      </c>
      <c r="R19" s="192">
        <f>SUM(R20:R23)</f>
        <v>152000</v>
      </c>
      <c r="S19" s="322"/>
    </row>
    <row r="20" spans="1:21" ht="66.599999999999994" outlineLevel="2" x14ac:dyDescent="0.3">
      <c r="A20" s="40" t="s">
        <v>701</v>
      </c>
      <c r="B20" s="132" t="s">
        <v>702</v>
      </c>
      <c r="C20" s="33" t="s">
        <v>703</v>
      </c>
      <c r="D20" s="229" t="s">
        <v>247</v>
      </c>
      <c r="E20" s="257" t="s">
        <v>347</v>
      </c>
      <c r="F20" s="291" t="s">
        <v>339</v>
      </c>
      <c r="G20" s="32" t="s">
        <v>1</v>
      </c>
      <c r="H20" s="32" t="s">
        <v>1</v>
      </c>
      <c r="I20" s="32" t="s">
        <v>1</v>
      </c>
      <c r="J20" s="32" t="s">
        <v>1</v>
      </c>
      <c r="K20" s="131"/>
      <c r="L20" s="32">
        <v>40</v>
      </c>
      <c r="M20" s="131">
        <v>160</v>
      </c>
      <c r="N20" s="195">
        <v>8000</v>
      </c>
      <c r="O20" s="195">
        <v>8000</v>
      </c>
      <c r="P20" s="195">
        <v>8000</v>
      </c>
      <c r="Q20" s="195">
        <v>8000</v>
      </c>
      <c r="R20" s="193">
        <f t="shared" si="0"/>
        <v>32000</v>
      </c>
      <c r="S20" s="316" t="s">
        <v>33</v>
      </c>
    </row>
    <row r="21" spans="1:21" ht="39.75" customHeight="1" outlineLevel="2" x14ac:dyDescent="0.3">
      <c r="A21" s="37" t="s">
        <v>391</v>
      </c>
      <c r="B21" s="70" t="s">
        <v>148</v>
      </c>
      <c r="C21" s="84" t="s">
        <v>187</v>
      </c>
      <c r="D21" s="290" t="s">
        <v>60</v>
      </c>
      <c r="E21" s="329" t="s">
        <v>36</v>
      </c>
      <c r="F21" s="256"/>
      <c r="G21" s="226" t="s">
        <v>1</v>
      </c>
      <c r="H21" s="226" t="s">
        <v>1</v>
      </c>
      <c r="I21" s="226" t="s">
        <v>1</v>
      </c>
      <c r="J21" s="226" t="s">
        <v>1</v>
      </c>
      <c r="K21" s="131"/>
      <c r="L21" s="7" t="s">
        <v>1</v>
      </c>
      <c r="M21" s="131"/>
      <c r="N21" s="193">
        <v>0</v>
      </c>
      <c r="O21" s="193">
        <v>0</v>
      </c>
      <c r="P21" s="193">
        <v>0</v>
      </c>
      <c r="Q21" s="193">
        <v>0</v>
      </c>
      <c r="R21" s="193">
        <f t="shared" si="0"/>
        <v>0</v>
      </c>
      <c r="S21" s="320" t="s">
        <v>217</v>
      </c>
    </row>
    <row r="22" spans="1:21" ht="34.200000000000003" outlineLevel="2" x14ac:dyDescent="0.3">
      <c r="A22" s="230" t="s">
        <v>392</v>
      </c>
      <c r="B22" s="133" t="s">
        <v>139</v>
      </c>
      <c r="C22" s="133" t="s">
        <v>187</v>
      </c>
      <c r="D22" s="237" t="s">
        <v>49</v>
      </c>
      <c r="E22" s="257" t="s">
        <v>347</v>
      </c>
      <c r="F22" s="260"/>
      <c r="G22" s="42" t="s">
        <v>1</v>
      </c>
      <c r="H22" s="42" t="s">
        <v>1</v>
      </c>
      <c r="I22" s="42" t="s">
        <v>1</v>
      </c>
      <c r="J22" s="42" t="s">
        <v>1</v>
      </c>
      <c r="K22" s="66"/>
      <c r="L22" s="42" t="s">
        <v>1</v>
      </c>
      <c r="M22" s="66"/>
      <c r="N22" s="194">
        <v>0</v>
      </c>
      <c r="O22" s="194">
        <v>0</v>
      </c>
      <c r="P22" s="194">
        <v>0</v>
      </c>
      <c r="Q22" s="194">
        <v>0</v>
      </c>
      <c r="R22" s="193">
        <f t="shared" si="0"/>
        <v>0</v>
      </c>
      <c r="S22" s="321" t="s">
        <v>33</v>
      </c>
    </row>
    <row r="23" spans="1:21" ht="30" customHeight="1" outlineLevel="2" x14ac:dyDescent="0.3">
      <c r="A23" s="230" t="s">
        <v>393</v>
      </c>
      <c r="B23" s="135" t="s">
        <v>248</v>
      </c>
      <c r="C23" s="129" t="s">
        <v>617</v>
      </c>
      <c r="D23" s="235" t="s">
        <v>618</v>
      </c>
      <c r="E23" s="257" t="s">
        <v>347</v>
      </c>
      <c r="F23" s="261"/>
      <c r="G23" s="47" t="s">
        <v>40</v>
      </c>
      <c r="H23" s="47" t="s">
        <v>40</v>
      </c>
      <c r="I23" s="47" t="s">
        <v>40</v>
      </c>
      <c r="J23" s="47" t="s">
        <v>40</v>
      </c>
      <c r="K23" s="136" t="s">
        <v>249</v>
      </c>
      <c r="L23" s="47" t="s">
        <v>40</v>
      </c>
      <c r="M23" s="136" t="s">
        <v>249</v>
      </c>
      <c r="N23" s="199">
        <v>30000</v>
      </c>
      <c r="O23" s="199">
        <v>30000</v>
      </c>
      <c r="P23" s="199">
        <v>30000</v>
      </c>
      <c r="Q23" s="199">
        <v>30000</v>
      </c>
      <c r="R23" s="193">
        <f t="shared" si="0"/>
        <v>120000</v>
      </c>
      <c r="S23" s="321" t="s">
        <v>33</v>
      </c>
    </row>
    <row r="24" spans="1:21" ht="48.75" customHeight="1" outlineLevel="1" x14ac:dyDescent="0.3">
      <c r="A24" s="98"/>
      <c r="B24" s="73" t="s">
        <v>149</v>
      </c>
      <c r="C24" s="9" t="s">
        <v>188</v>
      </c>
      <c r="D24" s="217"/>
      <c r="E24" s="335"/>
      <c r="F24" s="244"/>
      <c r="G24" s="19"/>
      <c r="H24" s="19"/>
      <c r="I24" s="19"/>
      <c r="J24" s="19"/>
      <c r="K24" s="19"/>
      <c r="L24" s="19"/>
      <c r="M24" s="19"/>
      <c r="N24" s="198">
        <f>SUM(N25:N25)</f>
        <v>9000</v>
      </c>
      <c r="O24" s="198">
        <f>SUM(O25:O25)</f>
        <v>9000</v>
      </c>
      <c r="P24" s="198">
        <f>SUM(P25:P25)</f>
        <v>9000</v>
      </c>
      <c r="Q24" s="198">
        <f>SUM(Q25:Q25)</f>
        <v>9000</v>
      </c>
      <c r="R24" s="192">
        <f>SUM(N24:Q24)</f>
        <v>36000</v>
      </c>
      <c r="S24" s="322"/>
    </row>
    <row r="25" spans="1:21" ht="33.75" customHeight="1" outlineLevel="2" x14ac:dyDescent="0.3">
      <c r="A25" s="37" t="s">
        <v>400</v>
      </c>
      <c r="B25" s="135" t="s">
        <v>704</v>
      </c>
      <c r="C25" s="33" t="s">
        <v>189</v>
      </c>
      <c r="D25" s="229" t="s">
        <v>250</v>
      </c>
      <c r="E25" s="257" t="s">
        <v>347</v>
      </c>
      <c r="F25" s="256" t="s">
        <v>36</v>
      </c>
      <c r="G25" s="137">
        <v>1.4999999999999999E-2</v>
      </c>
      <c r="H25" s="137">
        <v>1.4999999999999999E-2</v>
      </c>
      <c r="I25" s="137">
        <v>1.4999999999999999E-2</v>
      </c>
      <c r="J25" s="137">
        <v>1.4999999999999999E-2</v>
      </c>
      <c r="K25" s="131"/>
      <c r="L25" s="137">
        <v>1.4999999999999999E-2</v>
      </c>
      <c r="M25" s="131"/>
      <c r="N25" s="195">
        <v>9000</v>
      </c>
      <c r="O25" s="195">
        <v>9000</v>
      </c>
      <c r="P25" s="195">
        <v>9000</v>
      </c>
      <c r="Q25" s="195">
        <v>9000</v>
      </c>
      <c r="R25" s="193">
        <f t="shared" si="0"/>
        <v>36000</v>
      </c>
      <c r="S25" s="316" t="s">
        <v>33</v>
      </c>
    </row>
    <row r="26" spans="1:21" ht="37.5" customHeight="1" outlineLevel="1" x14ac:dyDescent="0.3">
      <c r="A26" s="98"/>
      <c r="B26" s="73" t="s">
        <v>13</v>
      </c>
      <c r="C26" s="9" t="s">
        <v>67</v>
      </c>
      <c r="D26" s="217"/>
      <c r="E26" s="335"/>
      <c r="F26" s="244"/>
      <c r="G26" s="19"/>
      <c r="H26" s="19"/>
      <c r="I26" s="19"/>
      <c r="J26" s="19"/>
      <c r="K26" s="19"/>
      <c r="L26" s="19"/>
      <c r="M26" s="19"/>
      <c r="N26" s="198">
        <f>SUM(N27:N46)</f>
        <v>322500</v>
      </c>
      <c r="O26" s="198">
        <f>SUM(O27:O46)</f>
        <v>356000</v>
      </c>
      <c r="P26" s="198">
        <f>SUM(P27:P46)</f>
        <v>375000</v>
      </c>
      <c r="Q26" s="198">
        <f>SUM(Q27:Q46)</f>
        <v>380500</v>
      </c>
      <c r="R26" s="192">
        <f>SUM(N26:Q26)</f>
        <v>1434000</v>
      </c>
      <c r="S26" s="322"/>
    </row>
    <row r="27" spans="1:21" ht="79.8" outlineLevel="2" x14ac:dyDescent="0.3">
      <c r="A27" s="37" t="s">
        <v>401</v>
      </c>
      <c r="B27" s="138" t="s">
        <v>419</v>
      </c>
      <c r="C27" s="33" t="s">
        <v>251</v>
      </c>
      <c r="D27" s="290" t="s">
        <v>252</v>
      </c>
      <c r="E27" s="257" t="s">
        <v>347</v>
      </c>
      <c r="F27" s="256" t="s">
        <v>140</v>
      </c>
      <c r="G27" s="6" t="s">
        <v>1</v>
      </c>
      <c r="H27" s="32" t="s">
        <v>1</v>
      </c>
      <c r="I27" s="6" t="s">
        <v>1</v>
      </c>
      <c r="J27" s="6" t="s">
        <v>1</v>
      </c>
      <c r="K27" s="131"/>
      <c r="L27" s="6" t="s">
        <v>1</v>
      </c>
      <c r="M27" s="131"/>
      <c r="N27" s="195">
        <v>30000</v>
      </c>
      <c r="O27" s="195">
        <v>30000</v>
      </c>
      <c r="P27" s="195">
        <v>30000</v>
      </c>
      <c r="Q27" s="195">
        <v>30000</v>
      </c>
      <c r="R27" s="193">
        <f t="shared" si="0"/>
        <v>120000</v>
      </c>
      <c r="S27" s="316" t="s">
        <v>33</v>
      </c>
    </row>
    <row r="28" spans="1:21" ht="107.4" customHeight="1" outlineLevel="2" x14ac:dyDescent="0.3">
      <c r="A28" s="230" t="s">
        <v>402</v>
      </c>
      <c r="B28" s="138" t="s">
        <v>420</v>
      </c>
      <c r="C28" s="33" t="s">
        <v>705</v>
      </c>
      <c r="D28" s="290" t="s">
        <v>706</v>
      </c>
      <c r="E28" s="257" t="s">
        <v>347</v>
      </c>
      <c r="F28" s="256" t="s">
        <v>140</v>
      </c>
      <c r="G28" s="6" t="s">
        <v>1</v>
      </c>
      <c r="H28" s="32" t="s">
        <v>1</v>
      </c>
      <c r="I28" s="6" t="s">
        <v>1</v>
      </c>
      <c r="J28" s="6" t="s">
        <v>1</v>
      </c>
      <c r="K28" s="131"/>
      <c r="L28" s="6" t="s">
        <v>1</v>
      </c>
      <c r="M28" s="131"/>
      <c r="N28" s="195">
        <v>25000</v>
      </c>
      <c r="O28" s="195">
        <v>25000</v>
      </c>
      <c r="P28" s="195">
        <v>25000</v>
      </c>
      <c r="Q28" s="195">
        <v>25000</v>
      </c>
      <c r="R28" s="193">
        <f t="shared" si="0"/>
        <v>100000</v>
      </c>
      <c r="S28" s="316" t="s">
        <v>33</v>
      </c>
      <c r="T28" s="94"/>
      <c r="U28"/>
    </row>
    <row r="29" spans="1:21" ht="64.5" customHeight="1" outlineLevel="2" x14ac:dyDescent="0.3">
      <c r="A29" s="230" t="s">
        <v>403</v>
      </c>
      <c r="B29" s="138" t="s">
        <v>421</v>
      </c>
      <c r="C29" s="129" t="s">
        <v>707</v>
      </c>
      <c r="D29" s="290" t="s">
        <v>253</v>
      </c>
      <c r="E29" s="257" t="s">
        <v>347</v>
      </c>
      <c r="F29" s="256" t="s">
        <v>140</v>
      </c>
      <c r="G29" s="6"/>
      <c r="H29" s="32">
        <v>3</v>
      </c>
      <c r="I29" s="6">
        <v>3</v>
      </c>
      <c r="J29" s="6">
        <v>4</v>
      </c>
      <c r="K29" s="131"/>
      <c r="L29" s="6" t="s">
        <v>1</v>
      </c>
      <c r="M29" s="131"/>
      <c r="N29" s="195">
        <v>0</v>
      </c>
      <c r="O29" s="195">
        <v>12000</v>
      </c>
      <c r="P29" s="195">
        <v>12000</v>
      </c>
      <c r="Q29" s="195">
        <v>12000</v>
      </c>
      <c r="R29" s="193">
        <f t="shared" si="0"/>
        <v>36000</v>
      </c>
      <c r="S29" s="316" t="s">
        <v>33</v>
      </c>
      <c r="T29" s="35"/>
      <c r="U29"/>
    </row>
    <row r="30" spans="1:21" ht="70.8" customHeight="1" outlineLevel="2" x14ac:dyDescent="0.3">
      <c r="A30" s="230" t="s">
        <v>404</v>
      </c>
      <c r="B30" s="138" t="s">
        <v>708</v>
      </c>
      <c r="C30" s="33" t="s">
        <v>709</v>
      </c>
      <c r="D30" s="290" t="s">
        <v>710</v>
      </c>
      <c r="E30" s="257" t="s">
        <v>347</v>
      </c>
      <c r="F30" s="256" t="s">
        <v>36</v>
      </c>
      <c r="G30" s="139">
        <v>0.48</v>
      </c>
      <c r="H30" s="139">
        <v>0.5</v>
      </c>
      <c r="I30" s="139">
        <v>0.55000000000000004</v>
      </c>
      <c r="J30" s="139">
        <v>0.6</v>
      </c>
      <c r="K30" s="131"/>
      <c r="L30" s="139">
        <v>0.6</v>
      </c>
      <c r="M30" s="131"/>
      <c r="N30" s="199">
        <v>70000</v>
      </c>
      <c r="O30" s="199">
        <v>74000</v>
      </c>
      <c r="P30" s="199">
        <v>82000</v>
      </c>
      <c r="Q30" s="199">
        <v>90000</v>
      </c>
      <c r="R30" s="193">
        <f t="shared" si="0"/>
        <v>316000</v>
      </c>
      <c r="S30" s="316" t="s">
        <v>33</v>
      </c>
      <c r="U30"/>
    </row>
    <row r="31" spans="1:21" ht="35.4" outlineLevel="2" x14ac:dyDescent="0.3">
      <c r="A31" s="230" t="s">
        <v>405</v>
      </c>
      <c r="B31" s="138" t="s">
        <v>711</v>
      </c>
      <c r="C31" s="33" t="s">
        <v>190</v>
      </c>
      <c r="D31" s="290" t="s">
        <v>254</v>
      </c>
      <c r="E31" s="257" t="s">
        <v>347</v>
      </c>
      <c r="F31" s="256" t="s">
        <v>341</v>
      </c>
      <c r="G31" s="6" t="s">
        <v>1</v>
      </c>
      <c r="H31" s="32" t="s">
        <v>1</v>
      </c>
      <c r="I31" s="6" t="s">
        <v>1</v>
      </c>
      <c r="J31" s="6" t="s">
        <v>1</v>
      </c>
      <c r="K31" s="131"/>
      <c r="L31" s="6" t="s">
        <v>1</v>
      </c>
      <c r="M31" s="131"/>
      <c r="N31" s="195">
        <v>3000</v>
      </c>
      <c r="O31" s="195">
        <v>3000</v>
      </c>
      <c r="P31" s="195">
        <v>3000</v>
      </c>
      <c r="Q31" s="195">
        <v>3000</v>
      </c>
      <c r="R31" s="193">
        <f t="shared" si="0"/>
        <v>12000</v>
      </c>
      <c r="S31" s="316" t="s">
        <v>33</v>
      </c>
      <c r="U31"/>
    </row>
    <row r="32" spans="1:21" ht="39.6" outlineLevel="2" x14ac:dyDescent="0.3">
      <c r="A32" s="230" t="s">
        <v>406</v>
      </c>
      <c r="B32" s="138" t="s">
        <v>422</v>
      </c>
      <c r="C32" s="33" t="s">
        <v>191</v>
      </c>
      <c r="D32" s="290" t="s">
        <v>255</v>
      </c>
      <c r="E32" s="257" t="s">
        <v>347</v>
      </c>
      <c r="F32" s="256"/>
      <c r="G32" s="6"/>
      <c r="H32" s="32" t="s">
        <v>1</v>
      </c>
      <c r="I32" s="6" t="s">
        <v>1</v>
      </c>
      <c r="J32" s="6"/>
      <c r="K32" s="131"/>
      <c r="L32" s="6"/>
      <c r="M32" s="131"/>
      <c r="N32" s="195"/>
      <c r="O32" s="195">
        <v>6500</v>
      </c>
      <c r="P32" s="195">
        <v>6500</v>
      </c>
      <c r="Q32" s="195"/>
      <c r="R32" s="193">
        <f t="shared" si="0"/>
        <v>13000</v>
      </c>
      <c r="S32" s="316" t="s">
        <v>33</v>
      </c>
      <c r="U32"/>
    </row>
    <row r="33" spans="1:21" ht="27" outlineLevel="2" x14ac:dyDescent="0.3">
      <c r="A33" s="38" t="s">
        <v>407</v>
      </c>
      <c r="B33" s="132" t="s">
        <v>423</v>
      </c>
      <c r="C33" s="33" t="s">
        <v>256</v>
      </c>
      <c r="D33" s="229" t="s">
        <v>257</v>
      </c>
      <c r="E33" s="257" t="s">
        <v>347</v>
      </c>
      <c r="F33" s="256" t="s">
        <v>342</v>
      </c>
      <c r="G33" s="140">
        <v>0.55000000000000004</v>
      </c>
      <c r="H33" s="140">
        <v>0.56999999999999995</v>
      </c>
      <c r="I33" s="140">
        <v>0.59</v>
      </c>
      <c r="J33" s="140">
        <v>0.6</v>
      </c>
      <c r="K33" s="131"/>
      <c r="L33" s="140">
        <v>0.6</v>
      </c>
      <c r="M33" s="131"/>
      <c r="N33" s="195">
        <v>66000</v>
      </c>
      <c r="O33" s="195">
        <v>68000</v>
      </c>
      <c r="P33" s="195">
        <v>70000</v>
      </c>
      <c r="Q33" s="195">
        <v>71500</v>
      </c>
      <c r="R33" s="193">
        <f t="shared" si="0"/>
        <v>275500</v>
      </c>
      <c r="S33" s="316" t="s">
        <v>33</v>
      </c>
      <c r="U33"/>
    </row>
    <row r="34" spans="1:21" ht="42" customHeight="1" outlineLevel="2" x14ac:dyDescent="0.3">
      <c r="A34" s="231" t="s">
        <v>408</v>
      </c>
      <c r="B34" s="132" t="s">
        <v>424</v>
      </c>
      <c r="C34" s="33" t="s">
        <v>256</v>
      </c>
      <c r="D34" s="229" t="s">
        <v>258</v>
      </c>
      <c r="E34" s="257" t="s">
        <v>347</v>
      </c>
      <c r="F34" s="256" t="s">
        <v>342</v>
      </c>
      <c r="G34" s="140">
        <v>0.34</v>
      </c>
      <c r="H34" s="140">
        <v>0.36</v>
      </c>
      <c r="I34" s="140">
        <v>0.38</v>
      </c>
      <c r="J34" s="140">
        <v>0.4</v>
      </c>
      <c r="K34" s="131"/>
      <c r="L34" s="140">
        <v>0.4</v>
      </c>
      <c r="M34" s="131"/>
      <c r="N34" s="195">
        <v>90000</v>
      </c>
      <c r="O34" s="195">
        <v>92500</v>
      </c>
      <c r="P34" s="195">
        <v>95000</v>
      </c>
      <c r="Q34" s="195">
        <v>97500</v>
      </c>
      <c r="R34" s="193">
        <f t="shared" si="0"/>
        <v>375000</v>
      </c>
      <c r="S34" s="316" t="s">
        <v>33</v>
      </c>
      <c r="U34"/>
    </row>
    <row r="35" spans="1:21" ht="52.5" customHeight="1" outlineLevel="2" x14ac:dyDescent="0.3">
      <c r="A35" s="37" t="s">
        <v>409</v>
      </c>
      <c r="B35" s="132" t="s">
        <v>712</v>
      </c>
      <c r="C35" s="33" t="s">
        <v>713</v>
      </c>
      <c r="D35" s="229" t="s">
        <v>751</v>
      </c>
      <c r="E35" s="257" t="s">
        <v>347</v>
      </c>
      <c r="F35" s="256"/>
      <c r="G35" s="32" t="s">
        <v>1</v>
      </c>
      <c r="H35" s="32" t="s">
        <v>1</v>
      </c>
      <c r="I35" s="6" t="s">
        <v>1</v>
      </c>
      <c r="J35" s="6" t="s">
        <v>1</v>
      </c>
      <c r="K35" s="131"/>
      <c r="L35" s="6" t="s">
        <v>1</v>
      </c>
      <c r="M35" s="131"/>
      <c r="N35" s="195">
        <v>20000</v>
      </c>
      <c r="O35" s="195">
        <v>20000</v>
      </c>
      <c r="P35" s="195">
        <v>20000</v>
      </c>
      <c r="Q35" s="195">
        <v>20000</v>
      </c>
      <c r="R35" s="193">
        <f t="shared" si="0"/>
        <v>80000</v>
      </c>
      <c r="S35" s="316" t="s">
        <v>33</v>
      </c>
      <c r="U35"/>
    </row>
    <row r="36" spans="1:21" s="286" customFormat="1" ht="52.5" customHeight="1" outlineLevel="2" x14ac:dyDescent="0.3">
      <c r="A36" s="230" t="s">
        <v>715</v>
      </c>
      <c r="B36" s="132" t="s">
        <v>716</v>
      </c>
      <c r="C36" s="227" t="s">
        <v>717</v>
      </c>
      <c r="D36" s="229" t="s">
        <v>718</v>
      </c>
      <c r="E36" s="257" t="s">
        <v>347</v>
      </c>
      <c r="F36" s="256" t="s">
        <v>36</v>
      </c>
      <c r="G36" s="226">
        <v>6</v>
      </c>
      <c r="H36" s="226">
        <v>6</v>
      </c>
      <c r="I36" s="213">
        <v>6</v>
      </c>
      <c r="J36" s="213">
        <v>6</v>
      </c>
      <c r="K36" s="131"/>
      <c r="L36" s="213"/>
      <c r="M36" s="131"/>
      <c r="N36" s="195">
        <v>12000</v>
      </c>
      <c r="O36" s="195">
        <v>12000</v>
      </c>
      <c r="P36" s="195">
        <v>12000</v>
      </c>
      <c r="Q36" s="195">
        <v>12000</v>
      </c>
      <c r="R36" s="193">
        <f t="shared" si="0"/>
        <v>48000</v>
      </c>
      <c r="S36" s="316" t="s">
        <v>33</v>
      </c>
    </row>
    <row r="37" spans="1:21" ht="40.200000000000003" outlineLevel="2" x14ac:dyDescent="0.3">
      <c r="A37" s="230" t="s">
        <v>410</v>
      </c>
      <c r="B37" s="132" t="s">
        <v>425</v>
      </c>
      <c r="C37" s="33" t="s">
        <v>259</v>
      </c>
      <c r="D37" s="290" t="s">
        <v>260</v>
      </c>
      <c r="E37" s="257" t="s">
        <v>347</v>
      </c>
      <c r="F37" s="256"/>
      <c r="G37" s="6">
        <v>2</v>
      </c>
      <c r="H37" s="32">
        <v>2</v>
      </c>
      <c r="I37" s="6">
        <v>2</v>
      </c>
      <c r="J37" s="6">
        <v>2</v>
      </c>
      <c r="K37" s="131"/>
      <c r="L37" s="6">
        <v>2</v>
      </c>
      <c r="M37" s="131"/>
      <c r="N37" s="195">
        <v>5000</v>
      </c>
      <c r="O37" s="195">
        <v>5000</v>
      </c>
      <c r="P37" s="195">
        <v>5000</v>
      </c>
      <c r="Q37" s="195">
        <v>5000</v>
      </c>
      <c r="R37" s="193">
        <f t="shared" si="0"/>
        <v>20000</v>
      </c>
      <c r="S37" s="316" t="s">
        <v>33</v>
      </c>
      <c r="U37"/>
    </row>
    <row r="38" spans="1:21" s="94" customFormat="1" ht="45.6" outlineLevel="2" x14ac:dyDescent="0.3">
      <c r="A38" s="230" t="s">
        <v>411</v>
      </c>
      <c r="B38" s="69" t="s">
        <v>714</v>
      </c>
      <c r="C38" s="33" t="s">
        <v>730</v>
      </c>
      <c r="D38" s="290" t="s">
        <v>261</v>
      </c>
      <c r="E38" s="257" t="s">
        <v>347</v>
      </c>
      <c r="F38" s="256" t="s">
        <v>140</v>
      </c>
      <c r="G38" s="47" t="s">
        <v>1</v>
      </c>
      <c r="H38" s="42" t="s">
        <v>1</v>
      </c>
      <c r="I38" s="6"/>
      <c r="J38" s="6"/>
      <c r="K38" s="131"/>
      <c r="L38" s="6"/>
      <c r="M38" s="131"/>
      <c r="N38" s="195">
        <v>0</v>
      </c>
      <c r="O38" s="195">
        <v>0</v>
      </c>
      <c r="P38" s="195">
        <v>0</v>
      </c>
      <c r="Q38" s="195">
        <v>0</v>
      </c>
      <c r="R38" s="193">
        <f t="shared" si="0"/>
        <v>0</v>
      </c>
      <c r="S38" s="316" t="s">
        <v>33</v>
      </c>
    </row>
    <row r="39" spans="1:21" ht="49.8" customHeight="1" outlineLevel="2" x14ac:dyDescent="0.3">
      <c r="A39" s="230" t="s">
        <v>412</v>
      </c>
      <c r="B39" s="69" t="s">
        <v>719</v>
      </c>
      <c r="C39" s="33" t="s">
        <v>720</v>
      </c>
      <c r="D39" s="290" t="s">
        <v>353</v>
      </c>
      <c r="E39" s="257" t="s">
        <v>347</v>
      </c>
      <c r="F39" s="256" t="s">
        <v>36</v>
      </c>
      <c r="G39" s="47"/>
      <c r="H39" s="42" t="s">
        <v>1</v>
      </c>
      <c r="I39" s="6" t="s">
        <v>1</v>
      </c>
      <c r="J39" s="6" t="s">
        <v>1</v>
      </c>
      <c r="K39" s="131"/>
      <c r="L39" s="6" t="s">
        <v>1</v>
      </c>
      <c r="M39" s="131"/>
      <c r="N39" s="195">
        <v>0</v>
      </c>
      <c r="O39" s="195">
        <v>5000</v>
      </c>
      <c r="P39" s="195">
        <v>10000</v>
      </c>
      <c r="Q39" s="195">
        <v>10000</v>
      </c>
      <c r="R39" s="193">
        <f t="shared" si="0"/>
        <v>25000</v>
      </c>
      <c r="S39" s="316" t="s">
        <v>33</v>
      </c>
      <c r="U39"/>
    </row>
    <row r="40" spans="1:21" ht="38.25" customHeight="1" outlineLevel="2" x14ac:dyDescent="0.3">
      <c r="A40" s="230" t="s">
        <v>413</v>
      </c>
      <c r="B40" s="69" t="s">
        <v>426</v>
      </c>
      <c r="C40" s="33" t="s">
        <v>262</v>
      </c>
      <c r="D40" s="290" t="s">
        <v>355</v>
      </c>
      <c r="E40" s="329" t="s">
        <v>140</v>
      </c>
      <c r="F40" s="256"/>
      <c r="G40" s="131" t="s">
        <v>1</v>
      </c>
      <c r="H40" s="131" t="s">
        <v>1</v>
      </c>
      <c r="I40" s="131" t="s">
        <v>1</v>
      </c>
      <c r="J40" s="131" t="s">
        <v>1</v>
      </c>
      <c r="K40" s="131"/>
      <c r="L40" s="131" t="s">
        <v>1</v>
      </c>
      <c r="M40" s="131"/>
      <c r="N40" s="200">
        <v>0</v>
      </c>
      <c r="O40" s="200">
        <v>0</v>
      </c>
      <c r="P40" s="194">
        <v>0</v>
      </c>
      <c r="Q40" s="201">
        <v>0</v>
      </c>
      <c r="R40" s="193">
        <f t="shared" si="0"/>
        <v>0</v>
      </c>
      <c r="S40" s="316" t="s">
        <v>263</v>
      </c>
      <c r="U40"/>
    </row>
    <row r="41" spans="1:21" ht="87" customHeight="1" outlineLevel="2" x14ac:dyDescent="0.3">
      <c r="A41" s="230" t="s">
        <v>414</v>
      </c>
      <c r="B41" s="141" t="s">
        <v>427</v>
      </c>
      <c r="C41" s="33" t="s">
        <v>264</v>
      </c>
      <c r="D41" s="290" t="s">
        <v>355</v>
      </c>
      <c r="E41" s="329" t="s">
        <v>140</v>
      </c>
      <c r="F41" s="256" t="s">
        <v>29</v>
      </c>
      <c r="G41" s="131" t="s">
        <v>1</v>
      </c>
      <c r="H41" s="131" t="s">
        <v>1</v>
      </c>
      <c r="I41" s="131" t="s">
        <v>1</v>
      </c>
      <c r="J41" s="131" t="s">
        <v>1</v>
      </c>
      <c r="K41" s="131"/>
      <c r="L41" s="131" t="s">
        <v>1</v>
      </c>
      <c r="M41" s="131"/>
      <c r="N41" s="200">
        <v>0</v>
      </c>
      <c r="O41" s="200">
        <v>0</v>
      </c>
      <c r="P41" s="194">
        <v>0</v>
      </c>
      <c r="Q41" s="201">
        <v>0</v>
      </c>
      <c r="R41" s="193">
        <f t="shared" si="0"/>
        <v>0</v>
      </c>
      <c r="S41" s="316" t="s">
        <v>218</v>
      </c>
      <c r="U41"/>
    </row>
    <row r="42" spans="1:21" ht="86.25" customHeight="1" outlineLevel="2" x14ac:dyDescent="0.3">
      <c r="A42" s="230" t="s">
        <v>415</v>
      </c>
      <c r="B42" s="141" t="s">
        <v>428</v>
      </c>
      <c r="C42" s="33" t="s">
        <v>674</v>
      </c>
      <c r="D42" s="290" t="s">
        <v>355</v>
      </c>
      <c r="E42" s="329" t="s">
        <v>140</v>
      </c>
      <c r="F42" s="256" t="s">
        <v>29</v>
      </c>
      <c r="G42" s="131" t="s">
        <v>1</v>
      </c>
      <c r="H42" s="131" t="s">
        <v>1</v>
      </c>
      <c r="I42" s="131" t="s">
        <v>1</v>
      </c>
      <c r="J42" s="131" t="s">
        <v>1</v>
      </c>
      <c r="K42" s="131"/>
      <c r="L42" s="131" t="s">
        <v>1</v>
      </c>
      <c r="M42" s="131"/>
      <c r="N42" s="200">
        <v>0</v>
      </c>
      <c r="O42" s="200">
        <v>0</v>
      </c>
      <c r="P42" s="194">
        <v>0</v>
      </c>
      <c r="Q42" s="201">
        <v>0</v>
      </c>
      <c r="R42" s="193">
        <f t="shared" si="0"/>
        <v>0</v>
      </c>
      <c r="S42" s="316" t="s">
        <v>263</v>
      </c>
      <c r="U42"/>
    </row>
    <row r="43" spans="1:21" ht="61.5" customHeight="1" outlineLevel="2" x14ac:dyDescent="0.3">
      <c r="A43" s="230" t="s">
        <v>416</v>
      </c>
      <c r="B43" s="142" t="s">
        <v>429</v>
      </c>
      <c r="C43" s="143" t="s">
        <v>265</v>
      </c>
      <c r="D43" s="290" t="s">
        <v>355</v>
      </c>
      <c r="E43" s="329" t="s">
        <v>140</v>
      </c>
      <c r="F43" s="256" t="s">
        <v>29</v>
      </c>
      <c r="G43" s="131" t="s">
        <v>1</v>
      </c>
      <c r="H43" s="131" t="s">
        <v>1</v>
      </c>
      <c r="I43" s="131" t="s">
        <v>1</v>
      </c>
      <c r="J43" s="131" t="s">
        <v>1</v>
      </c>
      <c r="K43" s="131"/>
      <c r="L43" s="131" t="s">
        <v>1</v>
      </c>
      <c r="M43" s="131"/>
      <c r="N43" s="200">
        <v>0</v>
      </c>
      <c r="O43" s="200">
        <v>0</v>
      </c>
      <c r="P43" s="194">
        <v>0</v>
      </c>
      <c r="Q43" s="201">
        <v>0</v>
      </c>
      <c r="R43" s="193">
        <f t="shared" si="0"/>
        <v>0</v>
      </c>
      <c r="S43" s="316" t="s">
        <v>263</v>
      </c>
      <c r="U43"/>
    </row>
    <row r="44" spans="1:21" ht="34.5" customHeight="1" outlineLevel="2" x14ac:dyDescent="0.3">
      <c r="A44" s="230" t="s">
        <v>417</v>
      </c>
      <c r="B44" s="142" t="s">
        <v>430</v>
      </c>
      <c r="C44" s="143" t="s">
        <v>234</v>
      </c>
      <c r="D44" s="290" t="s">
        <v>355</v>
      </c>
      <c r="E44" s="329" t="s">
        <v>140</v>
      </c>
      <c r="F44" s="256"/>
      <c r="G44" s="131" t="s">
        <v>1</v>
      </c>
      <c r="H44" s="131" t="s">
        <v>1</v>
      </c>
      <c r="I44" s="131" t="s">
        <v>1</v>
      </c>
      <c r="J44" s="131" t="s">
        <v>1</v>
      </c>
      <c r="K44" s="131"/>
      <c r="L44" s="131" t="s">
        <v>1</v>
      </c>
      <c r="M44" s="131"/>
      <c r="N44" s="200">
        <v>0</v>
      </c>
      <c r="O44" s="200">
        <v>0</v>
      </c>
      <c r="P44" s="194">
        <v>0</v>
      </c>
      <c r="Q44" s="201">
        <v>0</v>
      </c>
      <c r="R44" s="193">
        <f t="shared" si="0"/>
        <v>0</v>
      </c>
      <c r="S44" s="316" t="s">
        <v>218</v>
      </c>
      <c r="U44"/>
    </row>
    <row r="45" spans="1:21" ht="36.75" customHeight="1" outlineLevel="2" x14ac:dyDescent="0.3">
      <c r="A45" s="230" t="s">
        <v>418</v>
      </c>
      <c r="B45" s="69" t="s">
        <v>431</v>
      </c>
      <c r="C45" s="33" t="s">
        <v>266</v>
      </c>
      <c r="D45" s="290" t="s">
        <v>267</v>
      </c>
      <c r="E45" s="329" t="s">
        <v>689</v>
      </c>
      <c r="F45" s="256" t="s">
        <v>29</v>
      </c>
      <c r="G45" s="6" t="s">
        <v>1</v>
      </c>
      <c r="H45" s="6" t="s">
        <v>1</v>
      </c>
      <c r="I45" s="6" t="s">
        <v>1</v>
      </c>
      <c r="J45" s="6" t="s">
        <v>1</v>
      </c>
      <c r="K45" s="131"/>
      <c r="L45" s="6" t="s">
        <v>1</v>
      </c>
      <c r="M45" s="131"/>
      <c r="N45" s="193">
        <v>0</v>
      </c>
      <c r="O45" s="193">
        <v>0</v>
      </c>
      <c r="P45" s="193">
        <v>0</v>
      </c>
      <c r="Q45" s="193">
        <v>0</v>
      </c>
      <c r="R45" s="193">
        <f t="shared" si="0"/>
        <v>0</v>
      </c>
      <c r="S45" s="316" t="s">
        <v>690</v>
      </c>
      <c r="U45"/>
    </row>
    <row r="46" spans="1:21" s="286" customFormat="1" ht="96.6" customHeight="1" outlineLevel="2" x14ac:dyDescent="0.3">
      <c r="A46" s="375" t="s">
        <v>721</v>
      </c>
      <c r="B46" s="376" t="s">
        <v>722</v>
      </c>
      <c r="C46" s="377" t="s">
        <v>723</v>
      </c>
      <c r="D46" s="378" t="s">
        <v>724</v>
      </c>
      <c r="E46" s="379" t="s">
        <v>614</v>
      </c>
      <c r="F46" s="380" t="s">
        <v>725</v>
      </c>
      <c r="G46" s="381">
        <v>1</v>
      </c>
      <c r="H46" s="381">
        <v>2</v>
      </c>
      <c r="I46" s="381">
        <v>3</v>
      </c>
      <c r="J46" s="381">
        <v>3</v>
      </c>
      <c r="K46" s="382"/>
      <c r="L46" s="381"/>
      <c r="M46" s="382"/>
      <c r="N46" s="383">
        <v>1500</v>
      </c>
      <c r="O46" s="383">
        <v>3000</v>
      </c>
      <c r="P46" s="383">
        <v>4500</v>
      </c>
      <c r="Q46" s="383">
        <v>4500</v>
      </c>
      <c r="R46" s="193">
        <f t="shared" si="0"/>
        <v>13500</v>
      </c>
      <c r="S46" s="384" t="s">
        <v>33</v>
      </c>
    </row>
    <row r="47" spans="1:21" ht="24" outlineLevel="1" x14ac:dyDescent="0.3">
      <c r="A47" s="44"/>
      <c r="B47" s="75" t="s">
        <v>14</v>
      </c>
      <c r="C47" s="45" t="s">
        <v>192</v>
      </c>
      <c r="D47" s="234"/>
      <c r="E47" s="336"/>
      <c r="F47" s="245"/>
      <c r="G47" s="46"/>
      <c r="H47" s="46"/>
      <c r="I47" s="46"/>
      <c r="J47" s="46"/>
      <c r="K47" s="46"/>
      <c r="L47" s="46"/>
      <c r="M47" s="46"/>
      <c r="N47" s="202">
        <f>SUM(N48:N50)</f>
        <v>0</v>
      </c>
      <c r="O47" s="202">
        <f>SUM(O48:O50)</f>
        <v>0</v>
      </c>
      <c r="P47" s="202">
        <f>SUM(P48:P50)</f>
        <v>0</v>
      </c>
      <c r="Q47" s="202">
        <f>SUM(Q48:Q50)</f>
        <v>0</v>
      </c>
      <c r="R47" s="192">
        <f>SUM(N47:Q47)</f>
        <v>0</v>
      </c>
      <c r="S47" s="323"/>
    </row>
    <row r="48" spans="1:21" ht="76.5" customHeight="1" outlineLevel="2" x14ac:dyDescent="0.3">
      <c r="A48" s="37" t="s">
        <v>433</v>
      </c>
      <c r="B48" s="22" t="s">
        <v>740</v>
      </c>
      <c r="C48" s="292" t="s">
        <v>585</v>
      </c>
      <c r="D48" s="223" t="s">
        <v>739</v>
      </c>
      <c r="E48" s="330" t="s">
        <v>606</v>
      </c>
      <c r="F48" s="298" t="s">
        <v>343</v>
      </c>
      <c r="G48" s="114" t="s">
        <v>1</v>
      </c>
      <c r="H48" s="114"/>
      <c r="I48" s="113"/>
      <c r="J48" s="113"/>
      <c r="K48" s="131"/>
      <c r="L48" s="113"/>
      <c r="M48" s="131"/>
      <c r="N48" s="193">
        <v>0</v>
      </c>
      <c r="O48" s="193">
        <v>0</v>
      </c>
      <c r="P48" s="193">
        <v>0</v>
      </c>
      <c r="Q48" s="193">
        <v>0</v>
      </c>
      <c r="R48" s="193">
        <f t="shared" si="0"/>
        <v>0</v>
      </c>
      <c r="S48" s="316" t="s">
        <v>33</v>
      </c>
      <c r="U48"/>
    </row>
    <row r="49" spans="1:21" ht="79.2" outlineLevel="2" x14ac:dyDescent="0.3">
      <c r="A49" s="230" t="s">
        <v>434</v>
      </c>
      <c r="B49" s="22" t="s">
        <v>268</v>
      </c>
      <c r="C49" s="84" t="s">
        <v>269</v>
      </c>
      <c r="D49" s="223" t="s">
        <v>432</v>
      </c>
      <c r="E49" s="330" t="s">
        <v>606</v>
      </c>
      <c r="F49" s="242" t="s">
        <v>343</v>
      </c>
      <c r="G49" s="114"/>
      <c r="H49" s="114" t="s">
        <v>1</v>
      </c>
      <c r="I49" s="113"/>
      <c r="J49" s="113"/>
      <c r="K49" s="131"/>
      <c r="L49" s="113"/>
      <c r="M49" s="131"/>
      <c r="N49" s="193">
        <v>0</v>
      </c>
      <c r="O49" s="193">
        <v>0</v>
      </c>
      <c r="P49" s="193">
        <v>0</v>
      </c>
      <c r="Q49" s="193">
        <v>0</v>
      </c>
      <c r="R49" s="193">
        <f t="shared" si="0"/>
        <v>0</v>
      </c>
      <c r="S49" s="316" t="s">
        <v>33</v>
      </c>
      <c r="U49"/>
    </row>
    <row r="50" spans="1:21" ht="39.6" outlineLevel="2" x14ac:dyDescent="0.3">
      <c r="A50" s="230" t="s">
        <v>88</v>
      </c>
      <c r="B50" s="22" t="s">
        <v>150</v>
      </c>
      <c r="C50" s="34" t="s">
        <v>193</v>
      </c>
      <c r="D50" s="290" t="s">
        <v>68</v>
      </c>
      <c r="E50" s="330" t="s">
        <v>606</v>
      </c>
      <c r="F50" s="256"/>
      <c r="G50" s="31" t="s">
        <v>1</v>
      </c>
      <c r="H50" s="31" t="s">
        <v>1</v>
      </c>
      <c r="I50" s="31" t="s">
        <v>1</v>
      </c>
      <c r="J50" s="113" t="s">
        <v>1</v>
      </c>
      <c r="K50" s="131"/>
      <c r="L50" s="113" t="s">
        <v>1</v>
      </c>
      <c r="M50" s="131"/>
      <c r="N50" s="193">
        <v>0</v>
      </c>
      <c r="O50" s="193">
        <v>0</v>
      </c>
      <c r="P50" s="193">
        <v>0</v>
      </c>
      <c r="Q50" s="193">
        <v>0</v>
      </c>
      <c r="R50" s="193">
        <f t="shared" si="0"/>
        <v>0</v>
      </c>
      <c r="S50" s="316" t="s">
        <v>33</v>
      </c>
      <c r="U50"/>
    </row>
    <row r="51" spans="1:21" ht="24" outlineLevel="1" x14ac:dyDescent="0.3">
      <c r="A51" s="39"/>
      <c r="B51" s="76" t="s">
        <v>15</v>
      </c>
      <c r="C51" s="9" t="s">
        <v>16</v>
      </c>
      <c r="D51" s="217"/>
      <c r="E51" s="335"/>
      <c r="F51" s="244"/>
      <c r="G51" s="19"/>
      <c r="H51" s="19"/>
      <c r="I51" s="19"/>
      <c r="J51" s="19"/>
      <c r="K51" s="19"/>
      <c r="L51" s="19"/>
      <c r="M51" s="19"/>
      <c r="N51" s="198">
        <f>SUM(N52:N61)</f>
        <v>591500</v>
      </c>
      <c r="O51" s="198">
        <f>SUM(O52:O61)</f>
        <v>575000</v>
      </c>
      <c r="P51" s="198">
        <f>SUM(P52:P61)</f>
        <v>627000</v>
      </c>
      <c r="Q51" s="198">
        <f>SUM(Q52:Q61)</f>
        <v>578500</v>
      </c>
      <c r="R51" s="192">
        <f>SUM(N51:Q51)</f>
        <v>2372000</v>
      </c>
      <c r="S51" s="322"/>
    </row>
    <row r="52" spans="1:21" ht="77.25" customHeight="1" outlineLevel="2" x14ac:dyDescent="0.3">
      <c r="A52" s="37" t="s">
        <v>435</v>
      </c>
      <c r="B52" s="135" t="s">
        <v>443</v>
      </c>
      <c r="C52" s="33" t="s">
        <v>270</v>
      </c>
      <c r="D52" s="255">
        <v>0.32</v>
      </c>
      <c r="E52" s="257" t="s">
        <v>347</v>
      </c>
      <c r="F52" s="298" t="s">
        <v>342</v>
      </c>
      <c r="G52" s="140">
        <v>0.3</v>
      </c>
      <c r="H52" s="140">
        <v>0.28000000000000003</v>
      </c>
      <c r="I52" s="140">
        <v>0.26</v>
      </c>
      <c r="J52" s="140">
        <v>0.24</v>
      </c>
      <c r="K52" s="131"/>
      <c r="L52" s="140">
        <v>0.24</v>
      </c>
      <c r="M52" s="131"/>
      <c r="N52" s="195">
        <v>80000</v>
      </c>
      <c r="O52" s="195">
        <v>80000</v>
      </c>
      <c r="P52" s="195">
        <v>105000</v>
      </c>
      <c r="Q52" s="195">
        <v>85000</v>
      </c>
      <c r="R52" s="193">
        <f t="shared" si="0"/>
        <v>350000</v>
      </c>
      <c r="S52" s="316" t="s">
        <v>33</v>
      </c>
      <c r="U52"/>
    </row>
    <row r="53" spans="1:21" ht="62.25" customHeight="1" outlineLevel="2" x14ac:dyDescent="0.3">
      <c r="A53" s="230" t="s">
        <v>436</v>
      </c>
      <c r="B53" s="135" t="s">
        <v>444</v>
      </c>
      <c r="C53" s="33" t="s">
        <v>271</v>
      </c>
      <c r="D53" s="255">
        <v>0.72</v>
      </c>
      <c r="E53" s="257" t="s">
        <v>347</v>
      </c>
      <c r="F53" s="298" t="s">
        <v>342</v>
      </c>
      <c r="G53" s="140">
        <v>0.68</v>
      </c>
      <c r="H53" s="140">
        <v>0.66</v>
      </c>
      <c r="I53" s="140">
        <v>0.64</v>
      </c>
      <c r="J53" s="140">
        <v>0.62</v>
      </c>
      <c r="K53" s="131"/>
      <c r="L53" s="140">
        <v>0.62</v>
      </c>
      <c r="M53" s="131"/>
      <c r="N53" s="195">
        <v>80000</v>
      </c>
      <c r="O53" s="195">
        <v>80000</v>
      </c>
      <c r="P53" s="195">
        <v>105000</v>
      </c>
      <c r="Q53" s="195">
        <v>85000</v>
      </c>
      <c r="R53" s="193">
        <f t="shared" si="0"/>
        <v>350000</v>
      </c>
      <c r="S53" s="316" t="s">
        <v>33</v>
      </c>
      <c r="T53" s="35"/>
      <c r="U53"/>
    </row>
    <row r="54" spans="1:21" ht="63" customHeight="1" outlineLevel="2" x14ac:dyDescent="0.3">
      <c r="A54" s="230" t="s">
        <v>437</v>
      </c>
      <c r="B54" s="69" t="s">
        <v>445</v>
      </c>
      <c r="C54" s="33" t="s">
        <v>272</v>
      </c>
      <c r="D54" s="315">
        <v>3.3000000000000002E-2</v>
      </c>
      <c r="E54" s="257" t="s">
        <v>347</v>
      </c>
      <c r="F54" s="298" t="s">
        <v>342</v>
      </c>
      <c r="G54" s="140">
        <v>0.03</v>
      </c>
      <c r="H54" s="140">
        <v>0.03</v>
      </c>
      <c r="I54" s="140">
        <v>0.03</v>
      </c>
      <c r="J54" s="140">
        <v>0.03</v>
      </c>
      <c r="K54" s="131"/>
      <c r="L54" s="140">
        <v>0.03</v>
      </c>
      <c r="M54" s="131"/>
      <c r="N54" s="195">
        <v>105000</v>
      </c>
      <c r="O54" s="195">
        <v>80000</v>
      </c>
      <c r="P54" s="195">
        <v>80000</v>
      </c>
      <c r="Q54" s="195">
        <v>80000</v>
      </c>
      <c r="R54" s="193">
        <f t="shared" si="0"/>
        <v>345000</v>
      </c>
      <c r="S54" s="316" t="s">
        <v>33</v>
      </c>
      <c r="U54"/>
    </row>
    <row r="55" spans="1:21" ht="26.4" outlineLevel="2" x14ac:dyDescent="0.3">
      <c r="A55" s="230" t="s">
        <v>438</v>
      </c>
      <c r="B55" s="69" t="s">
        <v>619</v>
      </c>
      <c r="C55" s="33" t="s">
        <v>273</v>
      </c>
      <c r="D55" s="255" t="s">
        <v>274</v>
      </c>
      <c r="E55" s="257" t="s">
        <v>347</v>
      </c>
      <c r="F55" s="298" t="s">
        <v>342</v>
      </c>
      <c r="G55" s="6">
        <v>2</v>
      </c>
      <c r="H55" s="6">
        <v>2</v>
      </c>
      <c r="I55" s="6">
        <v>2</v>
      </c>
      <c r="J55" s="6">
        <v>2</v>
      </c>
      <c r="K55" s="131"/>
      <c r="L55" s="6">
        <v>2</v>
      </c>
      <c r="M55" s="131"/>
      <c r="N55" s="195">
        <v>130000</v>
      </c>
      <c r="O55" s="195">
        <v>130000</v>
      </c>
      <c r="P55" s="195">
        <v>130000</v>
      </c>
      <c r="Q55" s="195">
        <v>130000</v>
      </c>
      <c r="R55" s="193">
        <f t="shared" si="0"/>
        <v>520000</v>
      </c>
      <c r="S55" s="316" t="s">
        <v>33</v>
      </c>
      <c r="U55"/>
    </row>
    <row r="56" spans="1:21" ht="39" customHeight="1" outlineLevel="2" x14ac:dyDescent="0.3">
      <c r="A56" s="230" t="s">
        <v>439</v>
      </c>
      <c r="B56" s="69" t="s">
        <v>446</v>
      </c>
      <c r="C56" s="33" t="s">
        <v>275</v>
      </c>
      <c r="D56" s="255" t="s">
        <v>276</v>
      </c>
      <c r="E56" s="257" t="s">
        <v>347</v>
      </c>
      <c r="F56" s="298"/>
      <c r="G56" s="6">
        <v>1</v>
      </c>
      <c r="H56" s="6">
        <v>2</v>
      </c>
      <c r="I56" s="6">
        <v>2</v>
      </c>
      <c r="J56" s="6">
        <v>1</v>
      </c>
      <c r="K56" s="131"/>
      <c r="L56" s="6">
        <v>1</v>
      </c>
      <c r="M56" s="131"/>
      <c r="N56" s="195">
        <v>8500</v>
      </c>
      <c r="O56" s="195">
        <v>17000</v>
      </c>
      <c r="P56" s="195">
        <v>17000</v>
      </c>
      <c r="Q56" s="195">
        <v>8500</v>
      </c>
      <c r="R56" s="193">
        <f t="shared" si="0"/>
        <v>51000</v>
      </c>
      <c r="S56" s="316" t="s">
        <v>33</v>
      </c>
      <c r="U56"/>
    </row>
    <row r="57" spans="1:21" ht="37.5" customHeight="1" outlineLevel="2" x14ac:dyDescent="0.3">
      <c r="A57" s="230" t="s">
        <v>440</v>
      </c>
      <c r="B57" s="71" t="s">
        <v>136</v>
      </c>
      <c r="C57" s="144" t="s">
        <v>194</v>
      </c>
      <c r="D57" s="271" t="s">
        <v>215</v>
      </c>
      <c r="E57" s="329" t="s">
        <v>607</v>
      </c>
      <c r="F57" s="298"/>
      <c r="G57" s="113" t="s">
        <v>1</v>
      </c>
      <c r="H57" s="113" t="s">
        <v>1</v>
      </c>
      <c r="I57" s="113" t="s">
        <v>1</v>
      </c>
      <c r="J57" s="113" t="s">
        <v>1</v>
      </c>
      <c r="K57" s="131"/>
      <c r="L57" s="113" t="s">
        <v>1</v>
      </c>
      <c r="M57" s="131"/>
      <c r="N57" s="193">
        <v>0</v>
      </c>
      <c r="O57" s="193">
        <v>0</v>
      </c>
      <c r="P57" s="193">
        <v>0</v>
      </c>
      <c r="Q57" s="193">
        <v>0</v>
      </c>
      <c r="R57" s="193">
        <f t="shared" si="0"/>
        <v>0</v>
      </c>
      <c r="S57" s="316" t="s">
        <v>33</v>
      </c>
      <c r="U57"/>
    </row>
    <row r="58" spans="1:21" ht="41.25" customHeight="1" outlineLevel="2" x14ac:dyDescent="0.3">
      <c r="A58" s="230" t="s">
        <v>441</v>
      </c>
      <c r="B58" s="69" t="s">
        <v>447</v>
      </c>
      <c r="C58" s="33" t="s">
        <v>731</v>
      </c>
      <c r="D58" s="249" t="s">
        <v>277</v>
      </c>
      <c r="E58" s="329" t="s">
        <v>691</v>
      </c>
      <c r="F58" s="298"/>
      <c r="G58" s="114" t="s">
        <v>1</v>
      </c>
      <c r="H58" s="114" t="s">
        <v>1</v>
      </c>
      <c r="I58" s="114" t="s">
        <v>1</v>
      </c>
      <c r="J58" s="114" t="s">
        <v>1</v>
      </c>
      <c r="K58" s="131"/>
      <c r="L58" s="114" t="s">
        <v>1</v>
      </c>
      <c r="M58" s="131"/>
      <c r="N58" s="193">
        <v>0</v>
      </c>
      <c r="O58" s="193">
        <v>0</v>
      </c>
      <c r="P58" s="193">
        <v>0</v>
      </c>
      <c r="Q58" s="193">
        <v>0</v>
      </c>
      <c r="R58" s="193">
        <f t="shared" si="0"/>
        <v>0</v>
      </c>
      <c r="S58" s="316" t="s">
        <v>692</v>
      </c>
      <c r="U58"/>
    </row>
    <row r="59" spans="1:21" ht="26.4" outlineLevel="2" x14ac:dyDescent="0.3">
      <c r="A59" s="230" t="s">
        <v>442</v>
      </c>
      <c r="B59" s="238" t="s">
        <v>448</v>
      </c>
      <c r="C59" s="228" t="s">
        <v>449</v>
      </c>
      <c r="D59" s="290" t="s">
        <v>555</v>
      </c>
      <c r="E59" s="330" t="s">
        <v>606</v>
      </c>
      <c r="F59" s="291"/>
      <c r="G59" s="225" t="s">
        <v>1</v>
      </c>
      <c r="H59" s="225" t="s">
        <v>1</v>
      </c>
      <c r="I59" s="225" t="s">
        <v>1</v>
      </c>
      <c r="J59" s="225" t="s">
        <v>1</v>
      </c>
      <c r="K59" s="225"/>
      <c r="L59" s="31"/>
      <c r="M59" s="31"/>
      <c r="N59" s="197">
        <v>50000</v>
      </c>
      <c r="O59" s="197">
        <v>50000</v>
      </c>
      <c r="P59" s="197">
        <v>50000</v>
      </c>
      <c r="Q59" s="197">
        <v>50000</v>
      </c>
      <c r="R59" s="195">
        <f t="shared" si="0"/>
        <v>200000</v>
      </c>
      <c r="S59" s="316" t="s">
        <v>33</v>
      </c>
      <c r="U59"/>
    </row>
    <row r="60" spans="1:21" ht="39.6" outlineLevel="2" x14ac:dyDescent="0.3">
      <c r="A60" s="230" t="s">
        <v>89</v>
      </c>
      <c r="B60" s="238" t="s">
        <v>450</v>
      </c>
      <c r="C60" s="292" t="s">
        <v>732</v>
      </c>
      <c r="D60" s="290" t="s">
        <v>451</v>
      </c>
      <c r="E60" s="330" t="s">
        <v>606</v>
      </c>
      <c r="F60" s="291"/>
      <c r="G60" s="225" t="s">
        <v>1</v>
      </c>
      <c r="H60" s="225" t="s">
        <v>1</v>
      </c>
      <c r="I60" s="225" t="s">
        <v>1</v>
      </c>
      <c r="J60" s="225" t="s">
        <v>1</v>
      </c>
      <c r="K60" s="31"/>
      <c r="L60" s="31"/>
      <c r="M60" s="31"/>
      <c r="N60" s="197">
        <v>90000</v>
      </c>
      <c r="O60" s="197">
        <v>90000</v>
      </c>
      <c r="P60" s="197">
        <v>90000</v>
      </c>
      <c r="Q60" s="197">
        <v>90000</v>
      </c>
      <c r="R60" s="195">
        <f>SUM(N60:Q61)</f>
        <v>556000</v>
      </c>
      <c r="S60" s="316" t="s">
        <v>33</v>
      </c>
      <c r="U60"/>
    </row>
    <row r="61" spans="1:21" s="286" customFormat="1" ht="39.6" outlineLevel="2" x14ac:dyDescent="0.3">
      <c r="A61" s="230" t="s">
        <v>697</v>
      </c>
      <c r="B61" s="288" t="s">
        <v>698</v>
      </c>
      <c r="C61" s="292" t="s">
        <v>699</v>
      </c>
      <c r="D61" s="290" t="s">
        <v>700</v>
      </c>
      <c r="E61" s="330" t="s">
        <v>614</v>
      </c>
      <c r="F61" s="291"/>
      <c r="G61" s="290">
        <v>100</v>
      </c>
      <c r="H61" s="290">
        <v>100</v>
      </c>
      <c r="I61" s="290">
        <v>100</v>
      </c>
      <c r="J61" s="290">
        <v>100</v>
      </c>
      <c r="K61" s="290"/>
      <c r="L61" s="290"/>
      <c r="M61" s="290"/>
      <c r="N61" s="328">
        <v>48000</v>
      </c>
      <c r="O61" s="328">
        <v>48000</v>
      </c>
      <c r="P61" s="328">
        <v>50000</v>
      </c>
      <c r="Q61" s="328">
        <v>50000</v>
      </c>
      <c r="R61" s="195">
        <f>SUM(N61:Q61)</f>
        <v>196000</v>
      </c>
      <c r="S61" s="316" t="s">
        <v>33</v>
      </c>
    </row>
    <row r="62" spans="1:21" ht="39.75" customHeight="1" outlineLevel="1" x14ac:dyDescent="0.3">
      <c r="A62" s="39"/>
      <c r="B62" s="76" t="s">
        <v>151</v>
      </c>
      <c r="C62" s="9" t="s">
        <v>19</v>
      </c>
      <c r="D62" s="217"/>
      <c r="E62" s="335"/>
      <c r="F62" s="244"/>
      <c r="G62" s="19"/>
      <c r="H62" s="19"/>
      <c r="I62" s="19"/>
      <c r="J62" s="19"/>
      <c r="K62" s="19"/>
      <c r="L62" s="19"/>
      <c r="M62" s="19"/>
      <c r="N62" s="198">
        <f>SUM(N64:N68)</f>
        <v>0</v>
      </c>
      <c r="O62" s="198">
        <f>SUM(O64:O68)</f>
        <v>0</v>
      </c>
      <c r="P62" s="198">
        <f>SUM(P64:P68)</f>
        <v>0</v>
      </c>
      <c r="Q62" s="198">
        <f>SUM(Q64:Q68)</f>
        <v>0</v>
      </c>
      <c r="R62" s="192">
        <f>SUM(N62:Q62)</f>
        <v>0</v>
      </c>
      <c r="S62" s="322"/>
      <c r="U62" s="207"/>
    </row>
    <row r="63" spans="1:21" s="212" customFormat="1" ht="38.25" customHeight="1" outlineLevel="2" x14ac:dyDescent="0.3">
      <c r="A63" s="273" t="s">
        <v>477</v>
      </c>
      <c r="B63" s="145" t="s">
        <v>586</v>
      </c>
      <c r="C63" s="227" t="s">
        <v>278</v>
      </c>
      <c r="D63" s="290" t="s">
        <v>381</v>
      </c>
      <c r="E63" s="337" t="s">
        <v>608</v>
      </c>
      <c r="F63" s="252" t="s">
        <v>467</v>
      </c>
      <c r="G63" s="254">
        <v>50</v>
      </c>
      <c r="H63" s="253">
        <v>50</v>
      </c>
      <c r="I63" s="253">
        <v>50</v>
      </c>
      <c r="J63" s="253">
        <v>50</v>
      </c>
      <c r="K63" s="131"/>
      <c r="L63" s="253">
        <v>100</v>
      </c>
      <c r="M63" s="131"/>
      <c r="N63" s="193">
        <v>0</v>
      </c>
      <c r="O63" s="193">
        <v>0</v>
      </c>
      <c r="P63" s="193">
        <v>0</v>
      </c>
      <c r="Q63" s="193">
        <v>0</v>
      </c>
      <c r="R63" s="193">
        <f t="shared" ref="R63" si="3">SUM(N63:Q63)</f>
        <v>0</v>
      </c>
      <c r="S63" s="320" t="s">
        <v>466</v>
      </c>
    </row>
    <row r="64" spans="1:21" ht="60" customHeight="1" outlineLevel="2" x14ac:dyDescent="0.3">
      <c r="A64" s="273" t="s">
        <v>478</v>
      </c>
      <c r="B64" s="145" t="s">
        <v>681</v>
      </c>
      <c r="C64" s="227" t="s">
        <v>671</v>
      </c>
      <c r="D64" s="290" t="s">
        <v>381</v>
      </c>
      <c r="E64" s="337" t="s">
        <v>608</v>
      </c>
      <c r="F64" s="252" t="s">
        <v>476</v>
      </c>
      <c r="G64" s="114" t="s">
        <v>1</v>
      </c>
      <c r="H64" s="113" t="s">
        <v>1</v>
      </c>
      <c r="I64" s="113" t="s">
        <v>1</v>
      </c>
      <c r="J64" s="113" t="s">
        <v>1</v>
      </c>
      <c r="K64" s="131"/>
      <c r="L64" s="113">
        <v>100</v>
      </c>
      <c r="M64" s="131"/>
      <c r="N64" s="193">
        <v>0</v>
      </c>
      <c r="O64" s="193">
        <v>0</v>
      </c>
      <c r="P64" s="193">
        <v>0</v>
      </c>
      <c r="Q64" s="193">
        <v>0</v>
      </c>
      <c r="R64" s="193">
        <f t="shared" ref="R64:R67" si="4">SUM(N64:Q64)</f>
        <v>0</v>
      </c>
      <c r="S64" s="320" t="s">
        <v>466</v>
      </c>
      <c r="U64"/>
    </row>
    <row r="65" spans="1:21" s="212" customFormat="1" ht="69" customHeight="1" outlineLevel="2" x14ac:dyDescent="0.3">
      <c r="A65" s="274" t="s">
        <v>479</v>
      </c>
      <c r="B65" s="146" t="s">
        <v>620</v>
      </c>
      <c r="C65" s="227" t="s">
        <v>470</v>
      </c>
      <c r="D65" s="235" t="s">
        <v>469</v>
      </c>
      <c r="E65" s="338" t="s">
        <v>609</v>
      </c>
      <c r="F65" s="293" t="s">
        <v>468</v>
      </c>
      <c r="G65" s="253" t="s">
        <v>1</v>
      </c>
      <c r="H65" s="253" t="s">
        <v>1</v>
      </c>
      <c r="I65" s="253"/>
      <c r="J65" s="253"/>
      <c r="K65" s="131"/>
      <c r="L65" s="253" t="s">
        <v>1</v>
      </c>
      <c r="M65" s="131"/>
      <c r="N65" s="193">
        <v>0</v>
      </c>
      <c r="O65" s="193">
        <v>0</v>
      </c>
      <c r="P65" s="193">
        <v>0</v>
      </c>
      <c r="Q65" s="193">
        <v>0</v>
      </c>
      <c r="R65" s="193">
        <f t="shared" ref="R65:R66" si="5">SUM(N65:Q65)</f>
        <v>0</v>
      </c>
      <c r="S65" s="320" t="s">
        <v>466</v>
      </c>
    </row>
    <row r="66" spans="1:21" s="212" customFormat="1" ht="63.75" customHeight="1" outlineLevel="2" x14ac:dyDescent="0.3">
      <c r="A66" s="274" t="s">
        <v>471</v>
      </c>
      <c r="B66" s="219" t="s">
        <v>472</v>
      </c>
      <c r="C66" s="228" t="s">
        <v>473</v>
      </c>
      <c r="D66" s="290" t="s">
        <v>382</v>
      </c>
      <c r="E66" s="339" t="s">
        <v>348</v>
      </c>
      <c r="F66" s="293" t="s">
        <v>474</v>
      </c>
      <c r="G66" s="253" t="s">
        <v>1</v>
      </c>
      <c r="H66" s="253" t="s">
        <v>1</v>
      </c>
      <c r="I66" s="253"/>
      <c r="J66" s="253"/>
      <c r="K66" s="131"/>
      <c r="L66" s="253" t="s">
        <v>1</v>
      </c>
      <c r="M66" s="131"/>
      <c r="N66" s="193">
        <v>0</v>
      </c>
      <c r="O66" s="193">
        <v>0</v>
      </c>
      <c r="P66" s="193">
        <v>0</v>
      </c>
      <c r="Q66" s="193">
        <v>0</v>
      </c>
      <c r="R66" s="193">
        <f t="shared" si="5"/>
        <v>0</v>
      </c>
      <c r="S66" s="320" t="s">
        <v>475</v>
      </c>
    </row>
    <row r="67" spans="1:21" ht="69.75" customHeight="1" outlineLevel="2" x14ac:dyDescent="0.3">
      <c r="A67" s="274" t="s">
        <v>480</v>
      </c>
      <c r="B67" s="146" t="s">
        <v>482</v>
      </c>
      <c r="C67" s="33" t="s">
        <v>279</v>
      </c>
      <c r="D67" s="235" t="s">
        <v>382</v>
      </c>
      <c r="E67" s="338" t="s">
        <v>141</v>
      </c>
      <c r="F67" s="293" t="s">
        <v>344</v>
      </c>
      <c r="G67" s="113" t="s">
        <v>1</v>
      </c>
      <c r="H67" s="113" t="s">
        <v>1</v>
      </c>
      <c r="I67" s="113"/>
      <c r="J67" s="113"/>
      <c r="K67" s="131"/>
      <c r="L67" s="113" t="s">
        <v>1</v>
      </c>
      <c r="M67" s="131"/>
      <c r="N67" s="193">
        <v>0</v>
      </c>
      <c r="O67" s="193">
        <v>0</v>
      </c>
      <c r="P67" s="193">
        <v>0</v>
      </c>
      <c r="Q67" s="193">
        <v>0</v>
      </c>
      <c r="R67" s="193">
        <f t="shared" si="4"/>
        <v>0</v>
      </c>
      <c r="S67" s="320" t="s">
        <v>466</v>
      </c>
      <c r="U67"/>
    </row>
    <row r="68" spans="1:21" s="286" customFormat="1" ht="76.5" customHeight="1" outlineLevel="2" x14ac:dyDescent="0.3">
      <c r="A68" s="274" t="s">
        <v>90</v>
      </c>
      <c r="B68" s="133" t="s">
        <v>481</v>
      </c>
      <c r="C68" s="147" t="s">
        <v>280</v>
      </c>
      <c r="D68" s="253" t="s">
        <v>281</v>
      </c>
      <c r="E68" s="340" t="s">
        <v>610</v>
      </c>
      <c r="F68" s="291" t="s">
        <v>672</v>
      </c>
      <c r="G68" s="253" t="s">
        <v>1</v>
      </c>
      <c r="H68" s="253" t="s">
        <v>1</v>
      </c>
      <c r="I68" s="253" t="s">
        <v>1</v>
      </c>
      <c r="J68" s="253" t="s">
        <v>1</v>
      </c>
      <c r="K68" s="131"/>
      <c r="L68" s="253" t="s">
        <v>1</v>
      </c>
      <c r="M68" s="131"/>
      <c r="N68" s="193">
        <v>0</v>
      </c>
      <c r="O68" s="193">
        <v>0</v>
      </c>
      <c r="P68" s="193">
        <v>0</v>
      </c>
      <c r="Q68" s="193">
        <v>0</v>
      </c>
      <c r="R68" s="193">
        <f t="shared" ref="R68" si="6">SUM(N68:Q68)</f>
        <v>0</v>
      </c>
      <c r="S68" s="320" t="s">
        <v>282</v>
      </c>
    </row>
    <row r="69" spans="1:21" ht="29.25" customHeight="1" outlineLevel="1" x14ac:dyDescent="0.3">
      <c r="A69" s="39"/>
      <c r="B69" s="76" t="s">
        <v>99</v>
      </c>
      <c r="C69" s="9" t="s">
        <v>18</v>
      </c>
      <c r="D69" s="217"/>
      <c r="E69" s="335"/>
      <c r="F69" s="244"/>
      <c r="G69" s="19"/>
      <c r="H69" s="19"/>
      <c r="I69" s="19"/>
      <c r="J69" s="19"/>
      <c r="K69" s="19"/>
      <c r="L69" s="19"/>
      <c r="M69" s="19"/>
      <c r="N69" s="198">
        <f>SUM(N70:N81)</f>
        <v>280000</v>
      </c>
      <c r="O69" s="198">
        <f>SUM(O70:O81)</f>
        <v>280000</v>
      </c>
      <c r="P69" s="198">
        <f>SUM(P70:P80)</f>
        <v>230000</v>
      </c>
      <c r="Q69" s="198">
        <f>SUM(Q70:Q80)</f>
        <v>230000</v>
      </c>
      <c r="R69" s="192">
        <f>SUM(R70:R81)</f>
        <v>1020000</v>
      </c>
      <c r="S69" s="322"/>
      <c r="U69"/>
    </row>
    <row r="70" spans="1:21" ht="66" outlineLevel="2" x14ac:dyDescent="0.3">
      <c r="A70" s="272" t="s">
        <v>452</v>
      </c>
      <c r="B70" s="149" t="s">
        <v>459</v>
      </c>
      <c r="C70" s="34" t="s">
        <v>197</v>
      </c>
      <c r="D70" s="214">
        <v>49</v>
      </c>
      <c r="E70" s="330" t="s">
        <v>607</v>
      </c>
      <c r="F70" s="262"/>
      <c r="G70" s="226" t="s">
        <v>675</v>
      </c>
      <c r="H70" s="226" t="s">
        <v>675</v>
      </c>
      <c r="I70" s="226" t="s">
        <v>675</v>
      </c>
      <c r="J70" s="226" t="s">
        <v>675</v>
      </c>
      <c r="K70" s="131"/>
      <c r="L70" s="7">
        <v>10</v>
      </c>
      <c r="M70" s="131"/>
      <c r="N70" s="195">
        <v>130000</v>
      </c>
      <c r="O70" s="195">
        <v>130000</v>
      </c>
      <c r="P70" s="195">
        <v>130000</v>
      </c>
      <c r="Q70" s="195">
        <v>130000</v>
      </c>
      <c r="R70" s="193">
        <f t="shared" ref="R70:R84" si="7">SUM(N70:Q70)</f>
        <v>520000</v>
      </c>
      <c r="S70" s="320" t="s">
        <v>726</v>
      </c>
      <c r="U70"/>
    </row>
    <row r="71" spans="1:21" ht="39.6" outlineLevel="2" x14ac:dyDescent="0.3">
      <c r="A71" s="272" t="s">
        <v>453</v>
      </c>
      <c r="B71" s="150" t="s">
        <v>460</v>
      </c>
      <c r="C71" s="43" t="s">
        <v>198</v>
      </c>
      <c r="D71" s="226">
        <v>674276</v>
      </c>
      <c r="E71" s="330" t="s">
        <v>607</v>
      </c>
      <c r="F71" s="262"/>
      <c r="G71" s="32">
        <v>700000</v>
      </c>
      <c r="H71" s="32">
        <v>700000</v>
      </c>
      <c r="I71" s="32">
        <v>700000</v>
      </c>
      <c r="J71" s="32">
        <v>700000</v>
      </c>
      <c r="K71" s="131"/>
      <c r="L71" s="32">
        <v>700000</v>
      </c>
      <c r="M71" s="131"/>
      <c r="N71" s="195">
        <v>100000</v>
      </c>
      <c r="O71" s="195">
        <v>100000</v>
      </c>
      <c r="P71" s="195">
        <v>100000</v>
      </c>
      <c r="Q71" s="195">
        <v>100000</v>
      </c>
      <c r="R71" s="193">
        <f t="shared" si="7"/>
        <v>400000</v>
      </c>
      <c r="S71" s="320" t="s">
        <v>35</v>
      </c>
      <c r="U71"/>
    </row>
    <row r="72" spans="1:21" ht="39.6" outlineLevel="2" x14ac:dyDescent="0.3">
      <c r="A72" s="272" t="s">
        <v>454</v>
      </c>
      <c r="B72" s="149" t="s">
        <v>604</v>
      </c>
      <c r="C72" s="34" t="s">
        <v>621</v>
      </c>
      <c r="D72" s="290" t="s">
        <v>57</v>
      </c>
      <c r="E72" s="330" t="s">
        <v>607</v>
      </c>
      <c r="F72" s="262"/>
      <c r="G72" s="32"/>
      <c r="H72" s="32" t="s">
        <v>1</v>
      </c>
      <c r="I72" s="32"/>
      <c r="J72" s="32"/>
      <c r="K72" s="131"/>
      <c r="L72" s="32"/>
      <c r="M72" s="131"/>
      <c r="N72" s="193">
        <v>0</v>
      </c>
      <c r="O72" s="193">
        <v>0</v>
      </c>
      <c r="P72" s="193">
        <v>0</v>
      </c>
      <c r="Q72" s="193">
        <v>0</v>
      </c>
      <c r="R72" s="193">
        <f t="shared" si="7"/>
        <v>0</v>
      </c>
      <c r="S72" s="320" t="s">
        <v>35</v>
      </c>
      <c r="U72"/>
    </row>
    <row r="73" spans="1:21" ht="39.6" outlineLevel="2" x14ac:dyDescent="0.3">
      <c r="A73" s="272" t="s">
        <v>455</v>
      </c>
      <c r="B73" s="71" t="s">
        <v>153</v>
      </c>
      <c r="C73" s="144" t="s">
        <v>195</v>
      </c>
      <c r="D73" s="223" t="s">
        <v>356</v>
      </c>
      <c r="E73" s="329" t="s">
        <v>607</v>
      </c>
      <c r="F73" s="311"/>
      <c r="G73" s="32" t="s">
        <v>1</v>
      </c>
      <c r="H73" s="32" t="s">
        <v>1</v>
      </c>
      <c r="I73" s="32" t="s">
        <v>1</v>
      </c>
      <c r="J73" s="32" t="s">
        <v>1</v>
      </c>
      <c r="K73" s="131"/>
      <c r="L73" s="32" t="s">
        <v>1</v>
      </c>
      <c r="M73" s="131"/>
      <c r="N73" s="193">
        <v>0</v>
      </c>
      <c r="O73" s="193">
        <v>0</v>
      </c>
      <c r="P73" s="193">
        <v>0</v>
      </c>
      <c r="Q73" s="193">
        <v>0</v>
      </c>
      <c r="R73" s="193">
        <f t="shared" si="7"/>
        <v>0</v>
      </c>
      <c r="S73" s="320" t="s">
        <v>35</v>
      </c>
      <c r="U73"/>
    </row>
    <row r="74" spans="1:21" ht="34.200000000000003" outlineLevel="2" x14ac:dyDescent="0.3">
      <c r="A74" s="272" t="s">
        <v>456</v>
      </c>
      <c r="B74" s="71" t="s">
        <v>92</v>
      </c>
      <c r="C74" s="144" t="s">
        <v>196</v>
      </c>
      <c r="D74" s="223" t="s">
        <v>354</v>
      </c>
      <c r="E74" s="329" t="s">
        <v>607</v>
      </c>
      <c r="F74" s="311"/>
      <c r="G74" s="32" t="s">
        <v>1</v>
      </c>
      <c r="H74" s="32" t="s">
        <v>1</v>
      </c>
      <c r="I74" s="32" t="s">
        <v>1</v>
      </c>
      <c r="J74" s="32" t="s">
        <v>1</v>
      </c>
      <c r="K74" s="131"/>
      <c r="L74" s="32" t="s">
        <v>1</v>
      </c>
      <c r="M74" s="131"/>
      <c r="N74" s="193">
        <v>0</v>
      </c>
      <c r="O74" s="193">
        <v>0</v>
      </c>
      <c r="P74" s="193">
        <v>0</v>
      </c>
      <c r="Q74" s="193">
        <v>0</v>
      </c>
      <c r="R74" s="193">
        <f t="shared" si="7"/>
        <v>0</v>
      </c>
      <c r="S74" s="320" t="s">
        <v>35</v>
      </c>
      <c r="U74"/>
    </row>
    <row r="75" spans="1:21" ht="52.8" outlineLevel="2" x14ac:dyDescent="0.3">
      <c r="A75" s="272" t="s">
        <v>457</v>
      </c>
      <c r="B75" s="71" t="s">
        <v>200</v>
      </c>
      <c r="C75" s="144" t="s">
        <v>199</v>
      </c>
      <c r="D75" s="223" t="s">
        <v>357</v>
      </c>
      <c r="E75" s="329" t="s">
        <v>34</v>
      </c>
      <c r="F75" s="311"/>
      <c r="G75" s="32"/>
      <c r="H75" s="6" t="s">
        <v>1</v>
      </c>
      <c r="I75" s="6"/>
      <c r="J75" s="6"/>
      <c r="K75" s="131"/>
      <c r="L75" s="6"/>
      <c r="M75" s="131"/>
      <c r="N75" s="193">
        <v>0</v>
      </c>
      <c r="O75" s="193">
        <v>0</v>
      </c>
      <c r="P75" s="193">
        <v>0</v>
      </c>
      <c r="Q75" s="193">
        <v>0</v>
      </c>
      <c r="R75" s="193">
        <f t="shared" si="7"/>
        <v>0</v>
      </c>
      <c r="S75" s="320" t="s">
        <v>35</v>
      </c>
      <c r="U75"/>
    </row>
    <row r="76" spans="1:21" s="212" customFormat="1" ht="39.75" customHeight="1" outlineLevel="2" x14ac:dyDescent="0.3">
      <c r="A76" s="272" t="s">
        <v>458</v>
      </c>
      <c r="B76" s="239" t="s">
        <v>226</v>
      </c>
      <c r="C76" s="228" t="s">
        <v>557</v>
      </c>
      <c r="D76" s="290" t="s">
        <v>358</v>
      </c>
      <c r="E76" s="339" t="s">
        <v>34</v>
      </c>
      <c r="F76" s="293" t="s">
        <v>558</v>
      </c>
      <c r="G76" s="225"/>
      <c r="H76" s="225"/>
      <c r="I76" s="225" t="s">
        <v>1</v>
      </c>
      <c r="J76" s="225"/>
      <c r="K76" s="225"/>
      <c r="L76" s="225"/>
      <c r="M76" s="225"/>
      <c r="N76" s="196">
        <v>0</v>
      </c>
      <c r="O76" s="196">
        <v>0</v>
      </c>
      <c r="P76" s="196">
        <v>0</v>
      </c>
      <c r="Q76" s="196">
        <v>0</v>
      </c>
      <c r="R76" s="193">
        <f t="shared" ref="R76:R77" si="8">SUM(N76:Q76)</f>
        <v>0</v>
      </c>
      <c r="S76" s="320" t="s">
        <v>556</v>
      </c>
    </row>
    <row r="77" spans="1:21" s="286" customFormat="1" ht="92.4" outlineLevel="2" x14ac:dyDescent="0.3">
      <c r="A77" s="362" t="s">
        <v>461</v>
      </c>
      <c r="B77" s="74" t="s">
        <v>676</v>
      </c>
      <c r="C77" s="363" t="s">
        <v>733</v>
      </c>
      <c r="D77" s="264" t="s">
        <v>318</v>
      </c>
      <c r="E77" s="364" t="s">
        <v>657</v>
      </c>
      <c r="F77" s="365" t="s">
        <v>658</v>
      </c>
      <c r="G77" s="264" t="s">
        <v>1</v>
      </c>
      <c r="H77" s="264"/>
      <c r="I77" s="264"/>
      <c r="J77" s="264"/>
      <c r="K77" s="264"/>
      <c r="L77" s="264"/>
      <c r="M77" s="264"/>
      <c r="N77" s="366">
        <v>0</v>
      </c>
      <c r="O77" s="366">
        <v>0</v>
      </c>
      <c r="P77" s="366">
        <v>0</v>
      </c>
      <c r="Q77" s="366">
        <v>0</v>
      </c>
      <c r="R77" s="302">
        <f t="shared" si="8"/>
        <v>0</v>
      </c>
      <c r="S77" s="367" t="s">
        <v>652</v>
      </c>
    </row>
    <row r="78" spans="1:21" ht="52.8" outlineLevel="2" x14ac:dyDescent="0.3">
      <c r="A78" s="272" t="s">
        <v>605</v>
      </c>
      <c r="B78" s="288" t="s">
        <v>648</v>
      </c>
      <c r="C78" s="138" t="s">
        <v>649</v>
      </c>
      <c r="D78" s="290" t="s">
        <v>734</v>
      </c>
      <c r="E78" s="330" t="s">
        <v>611</v>
      </c>
      <c r="F78" s="291"/>
      <c r="G78" s="31" t="s">
        <v>1</v>
      </c>
      <c r="H78" s="290" t="s">
        <v>1</v>
      </c>
      <c r="I78" s="290" t="s">
        <v>1</v>
      </c>
      <c r="J78" s="290" t="s">
        <v>1</v>
      </c>
      <c r="K78" s="31"/>
      <c r="L78" s="31"/>
      <c r="M78" s="31"/>
      <c r="N78" s="196">
        <v>0</v>
      </c>
      <c r="O78" s="196">
        <v>0</v>
      </c>
      <c r="P78" s="196">
        <v>0</v>
      </c>
      <c r="Q78" s="196">
        <v>0</v>
      </c>
      <c r="R78" s="193">
        <f t="shared" si="7"/>
        <v>0</v>
      </c>
      <c r="S78" s="320" t="s">
        <v>35</v>
      </c>
      <c r="U78"/>
    </row>
    <row r="79" spans="1:21" s="212" customFormat="1" ht="39.6" outlineLevel="2" x14ac:dyDescent="0.3">
      <c r="A79" s="272" t="s">
        <v>486</v>
      </c>
      <c r="B79" s="72" t="s">
        <v>650</v>
      </c>
      <c r="C79" s="296" t="s">
        <v>651</v>
      </c>
      <c r="D79" s="297" t="s">
        <v>554</v>
      </c>
      <c r="E79" s="346" t="s">
        <v>552</v>
      </c>
      <c r="F79" s="352" t="s">
        <v>553</v>
      </c>
      <c r="G79" s="297" t="s">
        <v>1</v>
      </c>
      <c r="H79" s="361"/>
      <c r="I79" s="361"/>
      <c r="J79" s="297"/>
      <c r="K79" s="297"/>
      <c r="L79" s="297"/>
      <c r="M79" s="297"/>
      <c r="N79" s="204">
        <v>0</v>
      </c>
      <c r="O79" s="204">
        <v>0</v>
      </c>
      <c r="P79" s="204">
        <v>0</v>
      </c>
      <c r="Q79" s="204">
        <v>0</v>
      </c>
      <c r="R79" s="279">
        <f t="shared" ref="R79" si="9">SUM(N79:Q79)</f>
        <v>0</v>
      </c>
      <c r="S79" s="320" t="s">
        <v>652</v>
      </c>
    </row>
    <row r="80" spans="1:21" s="286" customFormat="1" ht="71.25" customHeight="1" outlineLevel="2" x14ac:dyDescent="0.3">
      <c r="A80" s="272" t="s">
        <v>487</v>
      </c>
      <c r="B80" s="143" t="s">
        <v>656</v>
      </c>
      <c r="C80" s="296" t="s">
        <v>653</v>
      </c>
      <c r="D80" s="297" t="s">
        <v>318</v>
      </c>
      <c r="E80" s="346" t="s">
        <v>654</v>
      </c>
      <c r="F80" s="368"/>
      <c r="G80" s="297" t="s">
        <v>1</v>
      </c>
      <c r="H80" s="297"/>
      <c r="I80" s="297"/>
      <c r="J80" s="297"/>
      <c r="K80" s="297"/>
      <c r="L80" s="297"/>
      <c r="M80" s="297"/>
      <c r="N80" s="204">
        <v>0</v>
      </c>
      <c r="O80" s="204">
        <v>0</v>
      </c>
      <c r="P80" s="204">
        <v>0</v>
      </c>
      <c r="Q80" s="204">
        <v>0</v>
      </c>
      <c r="R80" s="279">
        <f t="shared" ref="R80:R81" si="10">SUM(N80:Q80)</f>
        <v>0</v>
      </c>
      <c r="S80" s="320" t="s">
        <v>655</v>
      </c>
    </row>
    <row r="81" spans="1:21" s="286" customFormat="1" ht="97.2" customHeight="1" outlineLevel="2" x14ac:dyDescent="0.3">
      <c r="A81" s="272" t="s">
        <v>666</v>
      </c>
      <c r="B81" s="143" t="s">
        <v>668</v>
      </c>
      <c r="C81" s="296" t="s">
        <v>669</v>
      </c>
      <c r="D81" s="297" t="s">
        <v>667</v>
      </c>
      <c r="E81" s="346" t="s">
        <v>552</v>
      </c>
      <c r="F81" s="373" t="s">
        <v>553</v>
      </c>
      <c r="G81" s="297" t="s">
        <v>1</v>
      </c>
      <c r="H81" s="297" t="s">
        <v>1</v>
      </c>
      <c r="I81" s="297"/>
      <c r="J81" s="297"/>
      <c r="K81" s="297"/>
      <c r="L81" s="297"/>
      <c r="M81" s="297"/>
      <c r="N81" s="204">
        <v>50000</v>
      </c>
      <c r="O81" s="204">
        <v>50000</v>
      </c>
      <c r="P81" s="204">
        <v>0</v>
      </c>
      <c r="Q81" s="204">
        <v>0</v>
      </c>
      <c r="R81" s="279">
        <f t="shared" si="10"/>
        <v>100000</v>
      </c>
      <c r="S81" s="374" t="s">
        <v>727</v>
      </c>
    </row>
    <row r="82" spans="1:21" s="286" customFormat="1" ht="97.2" customHeight="1" outlineLevel="2" x14ac:dyDescent="0.3">
      <c r="A82" s="272" t="s">
        <v>677</v>
      </c>
      <c r="B82" s="143" t="s">
        <v>678</v>
      </c>
      <c r="C82" s="296" t="s">
        <v>679</v>
      </c>
      <c r="D82" s="297" t="s">
        <v>318</v>
      </c>
      <c r="E82" s="346" t="s">
        <v>680</v>
      </c>
      <c r="F82" s="373"/>
      <c r="G82" s="297" t="s">
        <v>1</v>
      </c>
      <c r="H82" s="297" t="s">
        <v>1</v>
      </c>
      <c r="I82" s="297" t="s">
        <v>1</v>
      </c>
      <c r="J82" s="297" t="s">
        <v>1</v>
      </c>
      <c r="K82" s="297"/>
      <c r="L82" s="297"/>
      <c r="M82" s="297"/>
      <c r="N82" s="204">
        <v>0</v>
      </c>
      <c r="O82" s="204">
        <v>0</v>
      </c>
      <c r="P82" s="204">
        <v>0</v>
      </c>
      <c r="Q82" s="204">
        <v>0</v>
      </c>
      <c r="R82" s="279">
        <v>0</v>
      </c>
      <c r="S82" s="325" t="s">
        <v>556</v>
      </c>
    </row>
    <row r="83" spans="1:21" ht="24" outlineLevel="1" x14ac:dyDescent="0.3">
      <c r="A83" s="39"/>
      <c r="B83" s="76" t="s">
        <v>100</v>
      </c>
      <c r="C83" s="9" t="s">
        <v>17</v>
      </c>
      <c r="D83" s="217"/>
      <c r="E83" s="335"/>
      <c r="F83" s="244"/>
      <c r="G83" s="19"/>
      <c r="H83" s="19"/>
      <c r="I83" s="19"/>
      <c r="J83" s="19"/>
      <c r="K83" s="19"/>
      <c r="L83" s="19"/>
      <c r="M83" s="19"/>
      <c r="N83" s="198">
        <f>SUM(N84:N84)</f>
        <v>0</v>
      </c>
      <c r="O83" s="198">
        <f>SUM(O84:O84)</f>
        <v>0</v>
      </c>
      <c r="P83" s="198">
        <f>SUM(P84:P84)</f>
        <v>0</v>
      </c>
      <c r="Q83" s="198">
        <f>SUM(Q84:Q84)</f>
        <v>0</v>
      </c>
      <c r="R83" s="192">
        <f>SUM(N83:Q83)</f>
        <v>0</v>
      </c>
      <c r="S83" s="322"/>
      <c r="U83" s="207"/>
    </row>
    <row r="84" spans="1:21" ht="39.6" outlineLevel="2" x14ac:dyDescent="0.3">
      <c r="A84" s="37" t="s">
        <v>483</v>
      </c>
      <c r="B84" s="148" t="s">
        <v>485</v>
      </c>
      <c r="C84" s="84" t="s">
        <v>201</v>
      </c>
      <c r="D84" s="253">
        <v>400</v>
      </c>
      <c r="E84" s="330" t="s">
        <v>607</v>
      </c>
      <c r="F84" s="246"/>
      <c r="G84" s="32" t="s">
        <v>1</v>
      </c>
      <c r="H84" s="32" t="s">
        <v>1</v>
      </c>
      <c r="I84" s="32" t="s">
        <v>1</v>
      </c>
      <c r="J84" s="6" t="s">
        <v>1</v>
      </c>
      <c r="K84" s="131"/>
      <c r="L84" s="6" t="s">
        <v>1</v>
      </c>
      <c r="M84" s="131"/>
      <c r="N84" s="195">
        <v>0</v>
      </c>
      <c r="O84" s="195">
        <v>0</v>
      </c>
      <c r="P84" s="195">
        <v>0</v>
      </c>
      <c r="Q84" s="195">
        <v>0</v>
      </c>
      <c r="R84" s="193">
        <f t="shared" si="7"/>
        <v>0</v>
      </c>
      <c r="S84" s="320" t="s">
        <v>35</v>
      </c>
      <c r="U84"/>
    </row>
    <row r="85" spans="1:21" ht="29.25" customHeight="1" x14ac:dyDescent="0.3">
      <c r="A85" s="99"/>
      <c r="B85" s="77" t="s">
        <v>98</v>
      </c>
      <c r="C85" s="85" t="s">
        <v>20</v>
      </c>
      <c r="D85" s="215"/>
      <c r="E85" s="333"/>
      <c r="F85" s="221"/>
      <c r="G85" s="13"/>
      <c r="H85" s="13"/>
      <c r="I85" s="13"/>
      <c r="J85" s="13"/>
      <c r="K85" s="13"/>
      <c r="L85" s="13"/>
      <c r="M85" s="13"/>
      <c r="N85" s="189">
        <f>N86+N88+N109+N116+N129+N135+N140</f>
        <v>1700000</v>
      </c>
      <c r="O85" s="189">
        <f>O86+O88+O109+O116+O129+O135+O140</f>
        <v>2065000</v>
      </c>
      <c r="P85" s="189">
        <f>P86+P88+P109+P116+P129+P135+P140</f>
        <v>2600000</v>
      </c>
      <c r="Q85" s="189">
        <f>Q86+Q88+Q109+Q116+Q129+Q135+Q140</f>
        <v>3090000</v>
      </c>
      <c r="R85" s="190">
        <f>R86+R88+R109+R116+R129+R135+R140</f>
        <v>9455000</v>
      </c>
      <c r="S85" s="318"/>
      <c r="U85"/>
    </row>
    <row r="86" spans="1:21" ht="40.5" customHeight="1" outlineLevel="1" x14ac:dyDescent="0.3">
      <c r="A86" s="109"/>
      <c r="B86" s="73" t="s">
        <v>45</v>
      </c>
      <c r="C86" s="20" t="s">
        <v>22</v>
      </c>
      <c r="D86" s="217"/>
      <c r="E86" s="342"/>
      <c r="F86" s="247"/>
      <c r="G86" s="19"/>
      <c r="H86" s="19"/>
      <c r="I86" s="19"/>
      <c r="J86" s="19"/>
      <c r="K86" s="19"/>
      <c r="L86" s="19"/>
      <c r="M86" s="19"/>
      <c r="N86" s="198">
        <f>SUM(N87:N87)</f>
        <v>0</v>
      </c>
      <c r="O86" s="198">
        <f>SUM(O87:O87)</f>
        <v>0</v>
      </c>
      <c r="P86" s="198">
        <f>SUM(P87:P87)</f>
        <v>0</v>
      </c>
      <c r="Q86" s="198">
        <f>SUM(Q87:Q87)</f>
        <v>0</v>
      </c>
      <c r="R86" s="192">
        <f>SUM(N86:Q86)</f>
        <v>0</v>
      </c>
      <c r="S86" s="319"/>
      <c r="U86" s="207"/>
    </row>
    <row r="87" spans="1:21" ht="36.75" customHeight="1" outlineLevel="2" x14ac:dyDescent="0.3">
      <c r="A87" s="110" t="s">
        <v>488</v>
      </c>
      <c r="B87" s="129" t="s">
        <v>284</v>
      </c>
      <c r="C87" s="151" t="s">
        <v>623</v>
      </c>
      <c r="D87" s="134" t="s">
        <v>49</v>
      </c>
      <c r="E87" s="258" t="s">
        <v>346</v>
      </c>
      <c r="F87" s="260"/>
      <c r="G87" s="134" t="s">
        <v>1</v>
      </c>
      <c r="H87" s="47" t="s">
        <v>1</v>
      </c>
      <c r="I87" s="47" t="s">
        <v>1</v>
      </c>
      <c r="J87" s="47" t="s">
        <v>1</v>
      </c>
      <c r="K87" s="42"/>
      <c r="L87" s="42" t="s">
        <v>1</v>
      </c>
      <c r="M87" s="66"/>
      <c r="N87" s="194">
        <v>0</v>
      </c>
      <c r="O87" s="194">
        <v>0</v>
      </c>
      <c r="P87" s="194">
        <v>0</v>
      </c>
      <c r="Q87" s="194">
        <v>0</v>
      </c>
      <c r="R87" s="193">
        <f t="shared" ref="R87" si="11">SUM(N87:Q87)</f>
        <v>0</v>
      </c>
      <c r="S87" s="325" t="s">
        <v>33</v>
      </c>
      <c r="U87"/>
    </row>
    <row r="88" spans="1:21" ht="51" customHeight="1" outlineLevel="1" x14ac:dyDescent="0.3">
      <c r="A88" s="100"/>
      <c r="B88" s="73" t="s">
        <v>21</v>
      </c>
      <c r="C88" s="20" t="s">
        <v>23</v>
      </c>
      <c r="D88" s="217"/>
      <c r="E88" s="342"/>
      <c r="F88" s="247"/>
      <c r="G88" s="19"/>
      <c r="H88" s="19"/>
      <c r="I88" s="19"/>
      <c r="J88" s="19"/>
      <c r="K88" s="19"/>
      <c r="L88" s="19"/>
      <c r="M88" s="19"/>
      <c r="N88" s="198">
        <f>SUM(N89:N108)</f>
        <v>10000</v>
      </c>
      <c r="O88" s="198">
        <f>SUM(O89:O108)</f>
        <v>10000</v>
      </c>
      <c r="P88" s="198">
        <f>SUM(P89:P108)</f>
        <v>10000</v>
      </c>
      <c r="Q88" s="198">
        <f>SUM(Q89:Q108)</f>
        <v>0</v>
      </c>
      <c r="R88" s="192">
        <f>SUM(N88:Q88)</f>
        <v>30000</v>
      </c>
      <c r="S88" s="319"/>
      <c r="U88" s="207"/>
    </row>
    <row r="89" spans="1:21" ht="51" customHeight="1" outlineLevel="2" x14ac:dyDescent="0.3">
      <c r="A89" s="111" t="s">
        <v>489</v>
      </c>
      <c r="B89" s="129" t="s">
        <v>285</v>
      </c>
      <c r="C89" s="129" t="s">
        <v>286</v>
      </c>
      <c r="D89" s="263" t="s">
        <v>359</v>
      </c>
      <c r="E89" s="258" t="s">
        <v>346</v>
      </c>
      <c r="F89" s="260" t="s">
        <v>345</v>
      </c>
      <c r="G89" s="152"/>
      <c r="H89" s="224" t="s">
        <v>1</v>
      </c>
      <c r="I89" s="30" t="s">
        <v>1</v>
      </c>
      <c r="J89" s="30" t="s">
        <v>1</v>
      </c>
      <c r="K89" s="30"/>
      <c r="L89" s="30" t="s">
        <v>1</v>
      </c>
      <c r="M89" s="66"/>
      <c r="N89" s="194">
        <v>0</v>
      </c>
      <c r="O89" s="194">
        <v>0</v>
      </c>
      <c r="P89" s="194">
        <v>0</v>
      </c>
      <c r="Q89" s="194">
        <v>0</v>
      </c>
      <c r="R89" s="193">
        <f t="shared" ref="R89:R144" si="12">SUM(N89:Q89)</f>
        <v>0</v>
      </c>
      <c r="S89" s="321" t="s">
        <v>33</v>
      </c>
      <c r="U89"/>
    </row>
    <row r="90" spans="1:21" ht="48" customHeight="1" outlineLevel="2" x14ac:dyDescent="0.3">
      <c r="A90" s="111" t="s">
        <v>490</v>
      </c>
      <c r="B90" s="153" t="s">
        <v>137</v>
      </c>
      <c r="C90" s="154" t="s">
        <v>287</v>
      </c>
      <c r="D90" s="263" t="s">
        <v>288</v>
      </c>
      <c r="E90" s="258" t="s">
        <v>612</v>
      </c>
      <c r="F90" s="260"/>
      <c r="G90" s="152"/>
      <c r="H90" s="155"/>
      <c r="I90" s="30" t="s">
        <v>1</v>
      </c>
      <c r="J90" s="30" t="s">
        <v>1</v>
      </c>
      <c r="K90" s="30"/>
      <c r="L90" s="30" t="s">
        <v>1</v>
      </c>
      <c r="M90" s="66"/>
      <c r="N90" s="194">
        <v>0</v>
      </c>
      <c r="O90" s="194">
        <v>0</v>
      </c>
      <c r="P90" s="194">
        <v>0</v>
      </c>
      <c r="Q90" s="194">
        <v>0</v>
      </c>
      <c r="R90" s="193">
        <f t="shared" si="12"/>
        <v>0</v>
      </c>
      <c r="S90" s="321" t="s">
        <v>33</v>
      </c>
      <c r="U90"/>
    </row>
    <row r="91" spans="1:21" ht="85.5" customHeight="1" outlineLevel="2" x14ac:dyDescent="0.3">
      <c r="A91" s="110" t="s">
        <v>73</v>
      </c>
      <c r="B91" s="23" t="s">
        <v>74</v>
      </c>
      <c r="C91" s="84" t="s">
        <v>645</v>
      </c>
      <c r="D91" s="297" t="s">
        <v>360</v>
      </c>
      <c r="E91" s="348" t="s">
        <v>32</v>
      </c>
      <c r="F91" s="256"/>
      <c r="G91" s="128" t="s">
        <v>1</v>
      </c>
      <c r="H91" s="358" t="s">
        <v>1</v>
      </c>
      <c r="I91" s="358" t="s">
        <v>1</v>
      </c>
      <c r="J91" s="358" t="s">
        <v>1</v>
      </c>
      <c r="K91" s="358"/>
      <c r="L91" s="358"/>
      <c r="M91" s="229"/>
      <c r="N91" s="193">
        <v>0</v>
      </c>
      <c r="O91" s="193">
        <v>0</v>
      </c>
      <c r="P91" s="193">
        <v>0</v>
      </c>
      <c r="Q91" s="193">
        <v>0</v>
      </c>
      <c r="R91" s="193">
        <f t="shared" si="12"/>
        <v>0</v>
      </c>
      <c r="S91" s="320" t="s">
        <v>59</v>
      </c>
      <c r="U91"/>
    </row>
    <row r="92" spans="1:21" ht="73.5" customHeight="1" outlineLevel="2" x14ac:dyDescent="0.3">
      <c r="A92" s="110" t="s">
        <v>75</v>
      </c>
      <c r="B92" s="78" t="s">
        <v>76</v>
      </c>
      <c r="C92" s="81" t="s">
        <v>645</v>
      </c>
      <c r="D92" s="297" t="s">
        <v>360</v>
      </c>
      <c r="E92" s="304" t="s">
        <v>31</v>
      </c>
      <c r="F92" s="256"/>
      <c r="G92" s="128" t="s">
        <v>1</v>
      </c>
      <c r="H92" s="358" t="s">
        <v>1</v>
      </c>
      <c r="I92" s="358" t="s">
        <v>1</v>
      </c>
      <c r="J92" s="358" t="s">
        <v>1</v>
      </c>
      <c r="K92" s="358"/>
      <c r="L92" s="358"/>
      <c r="M92" s="229"/>
      <c r="N92" s="193">
        <v>0</v>
      </c>
      <c r="O92" s="193">
        <v>0</v>
      </c>
      <c r="P92" s="193">
        <v>0</v>
      </c>
      <c r="Q92" s="193">
        <v>0</v>
      </c>
      <c r="R92" s="193">
        <f t="shared" si="12"/>
        <v>0</v>
      </c>
      <c r="S92" s="320" t="s">
        <v>223</v>
      </c>
      <c r="U92"/>
    </row>
    <row r="93" spans="1:21" ht="66.75" customHeight="1" outlineLevel="2" x14ac:dyDescent="0.3">
      <c r="A93" s="110" t="s">
        <v>491</v>
      </c>
      <c r="B93" s="22" t="s">
        <v>154</v>
      </c>
      <c r="C93" s="22" t="s">
        <v>202</v>
      </c>
      <c r="D93" s="264" t="s">
        <v>318</v>
      </c>
      <c r="E93" s="343" t="s">
        <v>32</v>
      </c>
      <c r="F93" s="256"/>
      <c r="G93" s="128" t="s">
        <v>1</v>
      </c>
      <c r="H93" s="358" t="s">
        <v>1</v>
      </c>
      <c r="I93" s="358" t="s">
        <v>1</v>
      </c>
      <c r="J93" s="358" t="s">
        <v>1</v>
      </c>
      <c r="K93" s="173"/>
      <c r="L93" s="173"/>
      <c r="M93" s="229"/>
      <c r="N93" s="193">
        <v>0</v>
      </c>
      <c r="O93" s="193">
        <v>0</v>
      </c>
      <c r="P93" s="193">
        <v>0</v>
      </c>
      <c r="Q93" s="193">
        <v>0</v>
      </c>
      <c r="R93" s="193">
        <f t="shared" si="12"/>
        <v>0</v>
      </c>
      <c r="S93" s="320" t="s">
        <v>59</v>
      </c>
      <c r="U93"/>
    </row>
    <row r="94" spans="1:21" ht="62.25" customHeight="1" outlineLevel="2" x14ac:dyDescent="0.3">
      <c r="A94" s="110" t="s">
        <v>492</v>
      </c>
      <c r="B94" s="22" t="s">
        <v>155</v>
      </c>
      <c r="C94" s="22" t="s">
        <v>202</v>
      </c>
      <c r="D94" s="264" t="s">
        <v>318</v>
      </c>
      <c r="E94" s="343" t="s">
        <v>31</v>
      </c>
      <c r="F94" s="256"/>
      <c r="G94" s="128" t="s">
        <v>1</v>
      </c>
      <c r="H94" s="358" t="s">
        <v>1</v>
      </c>
      <c r="I94" s="358" t="s">
        <v>1</v>
      </c>
      <c r="J94" s="358" t="s">
        <v>1</v>
      </c>
      <c r="K94" s="173"/>
      <c r="L94" s="173"/>
      <c r="M94" s="229"/>
      <c r="N94" s="193">
        <v>0</v>
      </c>
      <c r="O94" s="193">
        <v>0</v>
      </c>
      <c r="P94" s="193">
        <v>0</v>
      </c>
      <c r="Q94" s="193">
        <v>0</v>
      </c>
      <c r="R94" s="193">
        <f t="shared" si="12"/>
        <v>0</v>
      </c>
      <c r="S94" s="320" t="s">
        <v>223</v>
      </c>
      <c r="U94"/>
    </row>
    <row r="95" spans="1:21" ht="63" customHeight="1" outlineLevel="2" x14ac:dyDescent="0.3">
      <c r="A95" s="110" t="s">
        <v>493</v>
      </c>
      <c r="B95" s="22" t="s">
        <v>156</v>
      </c>
      <c r="C95" s="22" t="s">
        <v>202</v>
      </c>
      <c r="D95" s="264" t="s">
        <v>318</v>
      </c>
      <c r="E95" s="343" t="s">
        <v>69</v>
      </c>
      <c r="F95" s="256"/>
      <c r="G95" s="128" t="s">
        <v>1</v>
      </c>
      <c r="H95" s="358" t="s">
        <v>1</v>
      </c>
      <c r="I95" s="358" t="s">
        <v>1</v>
      </c>
      <c r="J95" s="358" t="s">
        <v>1</v>
      </c>
      <c r="K95" s="173"/>
      <c r="L95" s="173"/>
      <c r="M95" s="229"/>
      <c r="N95" s="193">
        <v>0</v>
      </c>
      <c r="O95" s="193">
        <v>0</v>
      </c>
      <c r="P95" s="193">
        <v>0</v>
      </c>
      <c r="Q95" s="193">
        <v>0</v>
      </c>
      <c r="R95" s="193">
        <f t="shared" si="12"/>
        <v>0</v>
      </c>
      <c r="S95" s="320" t="s">
        <v>224</v>
      </c>
      <c r="U95"/>
    </row>
    <row r="96" spans="1:21" ht="57" customHeight="1" outlineLevel="2" x14ac:dyDescent="0.3">
      <c r="A96" s="111" t="s">
        <v>494</v>
      </c>
      <c r="B96" s="158" t="s">
        <v>78</v>
      </c>
      <c r="C96" s="159" t="s">
        <v>463</v>
      </c>
      <c r="D96" s="160" t="s">
        <v>289</v>
      </c>
      <c r="E96" s="258" t="s">
        <v>346</v>
      </c>
      <c r="F96" s="260"/>
      <c r="G96" s="160" t="s">
        <v>41</v>
      </c>
      <c r="H96" s="160" t="s">
        <v>41</v>
      </c>
      <c r="I96" s="160" t="s">
        <v>41</v>
      </c>
      <c r="J96" s="160" t="s">
        <v>41</v>
      </c>
      <c r="K96" s="161" t="s">
        <v>42</v>
      </c>
      <c r="L96" s="160" t="s">
        <v>41</v>
      </c>
      <c r="M96" s="161" t="s">
        <v>42</v>
      </c>
      <c r="N96" s="203">
        <v>0</v>
      </c>
      <c r="O96" s="203">
        <v>0</v>
      </c>
      <c r="P96" s="203">
        <v>0</v>
      </c>
      <c r="Q96" s="203">
        <v>0</v>
      </c>
      <c r="R96" s="193">
        <f t="shared" si="12"/>
        <v>0</v>
      </c>
      <c r="S96" s="326" t="s">
        <v>33</v>
      </c>
      <c r="U96"/>
    </row>
    <row r="97" spans="1:21" s="212" customFormat="1" ht="54.75" customHeight="1" outlineLevel="2" x14ac:dyDescent="0.3">
      <c r="A97" s="251" t="s">
        <v>495</v>
      </c>
      <c r="B97" s="158" t="s">
        <v>559</v>
      </c>
      <c r="C97" s="159" t="s">
        <v>462</v>
      </c>
      <c r="D97" s="161" t="s">
        <v>49</v>
      </c>
      <c r="E97" s="258" t="s">
        <v>346</v>
      </c>
      <c r="F97" s="260"/>
      <c r="G97" s="160" t="s">
        <v>291</v>
      </c>
      <c r="H97" s="160" t="s">
        <v>292</v>
      </c>
      <c r="I97" s="160" t="s">
        <v>293</v>
      </c>
      <c r="J97" s="160" t="s">
        <v>40</v>
      </c>
      <c r="K97" s="161" t="s">
        <v>294</v>
      </c>
      <c r="L97" s="160" t="s">
        <v>40</v>
      </c>
      <c r="M97" s="161" t="s">
        <v>294</v>
      </c>
      <c r="N97" s="203">
        <v>0</v>
      </c>
      <c r="O97" s="203">
        <v>0</v>
      </c>
      <c r="P97" s="203">
        <v>0</v>
      </c>
      <c r="Q97" s="203">
        <v>0</v>
      </c>
      <c r="R97" s="193">
        <f t="shared" ref="R97" si="13">SUM(N97:Q97)</f>
        <v>0</v>
      </c>
      <c r="S97" s="326" t="s">
        <v>220</v>
      </c>
    </row>
    <row r="98" spans="1:21" ht="43.5" customHeight="1" outlineLevel="2" x14ac:dyDescent="0.3">
      <c r="A98" s="251" t="s">
        <v>496</v>
      </c>
      <c r="B98" s="162" t="s">
        <v>157</v>
      </c>
      <c r="C98" s="163" t="s">
        <v>464</v>
      </c>
      <c r="D98" s="160" t="s">
        <v>43</v>
      </c>
      <c r="E98" s="258" t="s">
        <v>346</v>
      </c>
      <c r="F98" s="260"/>
      <c r="G98" s="160" t="s">
        <v>43</v>
      </c>
      <c r="H98" s="160" t="s">
        <v>43</v>
      </c>
      <c r="I98" s="160" t="s">
        <v>43</v>
      </c>
      <c r="J98" s="160" t="s">
        <v>43</v>
      </c>
      <c r="K98" s="161" t="s">
        <v>72</v>
      </c>
      <c r="L98" s="160" t="s">
        <v>43</v>
      </c>
      <c r="M98" s="161" t="s">
        <v>72</v>
      </c>
      <c r="N98" s="203">
        <v>0</v>
      </c>
      <c r="O98" s="203">
        <v>0</v>
      </c>
      <c r="P98" s="203">
        <v>0</v>
      </c>
      <c r="Q98" s="203">
        <v>0</v>
      </c>
      <c r="R98" s="193">
        <f t="shared" si="12"/>
        <v>0</v>
      </c>
      <c r="S98" s="327" t="s">
        <v>33</v>
      </c>
      <c r="U98"/>
    </row>
    <row r="99" spans="1:21" ht="39" customHeight="1" outlineLevel="2" x14ac:dyDescent="0.3">
      <c r="A99" s="251" t="s">
        <v>77</v>
      </c>
      <c r="B99" s="158" t="s">
        <v>295</v>
      </c>
      <c r="C99" s="159" t="s">
        <v>296</v>
      </c>
      <c r="D99" s="161" t="s">
        <v>297</v>
      </c>
      <c r="E99" s="258" t="s">
        <v>346</v>
      </c>
      <c r="F99" s="260"/>
      <c r="G99" s="160" t="s">
        <v>1</v>
      </c>
      <c r="H99" s="160" t="s">
        <v>1</v>
      </c>
      <c r="I99" s="160" t="s">
        <v>1</v>
      </c>
      <c r="J99" s="160" t="s">
        <v>1</v>
      </c>
      <c r="K99" s="161"/>
      <c r="L99" s="160" t="s">
        <v>1</v>
      </c>
      <c r="M99" s="161"/>
      <c r="N99" s="203">
        <v>0</v>
      </c>
      <c r="O99" s="203">
        <v>0</v>
      </c>
      <c r="P99" s="203">
        <v>0</v>
      </c>
      <c r="Q99" s="203">
        <v>0</v>
      </c>
      <c r="R99" s="193">
        <f t="shared" si="12"/>
        <v>0</v>
      </c>
      <c r="S99" s="326" t="s">
        <v>33</v>
      </c>
      <c r="U99"/>
    </row>
    <row r="100" spans="1:21" ht="52.5" customHeight="1" outlineLevel="2" x14ac:dyDescent="0.3">
      <c r="A100" s="251" t="s">
        <v>497</v>
      </c>
      <c r="B100" s="164" t="s">
        <v>158</v>
      </c>
      <c r="C100" s="163" t="s">
        <v>465</v>
      </c>
      <c r="D100" s="160" t="s">
        <v>298</v>
      </c>
      <c r="E100" s="258" t="s">
        <v>346</v>
      </c>
      <c r="F100" s="260"/>
      <c r="G100" s="160" t="s">
        <v>291</v>
      </c>
      <c r="H100" s="160" t="s">
        <v>292</v>
      </c>
      <c r="I100" s="160" t="s">
        <v>293</v>
      </c>
      <c r="J100" s="160" t="s">
        <v>40</v>
      </c>
      <c r="K100" s="161" t="s">
        <v>294</v>
      </c>
      <c r="L100" s="160" t="s">
        <v>40</v>
      </c>
      <c r="M100" s="161" t="s">
        <v>294</v>
      </c>
      <c r="N100" s="203">
        <v>0</v>
      </c>
      <c r="O100" s="203">
        <v>0</v>
      </c>
      <c r="P100" s="203">
        <v>0</v>
      </c>
      <c r="Q100" s="203">
        <v>0</v>
      </c>
      <c r="R100" s="193">
        <f t="shared" si="12"/>
        <v>0</v>
      </c>
      <c r="S100" s="326" t="s">
        <v>33</v>
      </c>
      <c r="U100"/>
    </row>
    <row r="101" spans="1:21" ht="49.5" customHeight="1" outlineLevel="2" x14ac:dyDescent="0.3">
      <c r="A101" s="251" t="s">
        <v>80</v>
      </c>
      <c r="B101" s="165" t="s">
        <v>299</v>
      </c>
      <c r="C101" s="166" t="s">
        <v>625</v>
      </c>
      <c r="D101" s="160" t="s">
        <v>39</v>
      </c>
      <c r="E101" s="258" t="s">
        <v>346</v>
      </c>
      <c r="F101" s="260"/>
      <c r="G101" s="160" t="s">
        <v>303</v>
      </c>
      <c r="H101" s="160" t="s">
        <v>741</v>
      </c>
      <c r="I101" s="160" t="s">
        <v>300</v>
      </c>
      <c r="J101" s="161" t="s">
        <v>300</v>
      </c>
      <c r="K101" s="161" t="s">
        <v>303</v>
      </c>
      <c r="L101" s="161" t="s">
        <v>301</v>
      </c>
      <c r="M101" s="161" t="s">
        <v>302</v>
      </c>
      <c r="N101" s="203">
        <v>0</v>
      </c>
      <c r="O101" s="203">
        <v>0</v>
      </c>
      <c r="P101" s="203">
        <v>0</v>
      </c>
      <c r="Q101" s="203">
        <v>0</v>
      </c>
      <c r="R101" s="193">
        <f t="shared" si="12"/>
        <v>0</v>
      </c>
      <c r="S101" s="326" t="s">
        <v>220</v>
      </c>
      <c r="U101"/>
    </row>
    <row r="102" spans="1:21" ht="34.200000000000003" outlineLevel="2" x14ac:dyDescent="0.3">
      <c r="A102" s="251" t="s">
        <v>81</v>
      </c>
      <c r="B102" s="165" t="s">
        <v>624</v>
      </c>
      <c r="C102" s="166" t="s">
        <v>625</v>
      </c>
      <c r="D102" s="160" t="s">
        <v>290</v>
      </c>
      <c r="E102" s="258" t="s">
        <v>346</v>
      </c>
      <c r="F102" s="260"/>
      <c r="G102" s="160" t="s">
        <v>742</v>
      </c>
      <c r="H102" s="160" t="s">
        <v>743</v>
      </c>
      <c r="I102" s="160" t="s">
        <v>744</v>
      </c>
      <c r="J102" s="161" t="s">
        <v>745</v>
      </c>
      <c r="K102" s="161" t="s">
        <v>746</v>
      </c>
      <c r="L102" s="161" t="s">
        <v>303</v>
      </c>
      <c r="M102" s="161" t="s">
        <v>304</v>
      </c>
      <c r="N102" s="203">
        <v>0</v>
      </c>
      <c r="O102" s="203">
        <v>0</v>
      </c>
      <c r="P102" s="203">
        <v>0</v>
      </c>
      <c r="Q102" s="203">
        <v>0</v>
      </c>
      <c r="R102" s="193">
        <f t="shared" si="12"/>
        <v>0</v>
      </c>
      <c r="S102" s="326" t="s">
        <v>220</v>
      </c>
      <c r="U102"/>
    </row>
    <row r="103" spans="1:21" ht="89.25" customHeight="1" outlineLevel="2" x14ac:dyDescent="0.3">
      <c r="A103" s="251" t="s">
        <v>82</v>
      </c>
      <c r="B103" s="22" t="s">
        <v>101</v>
      </c>
      <c r="C103" s="81" t="s">
        <v>305</v>
      </c>
      <c r="D103" s="297" t="s">
        <v>306</v>
      </c>
      <c r="E103" s="258" t="s">
        <v>346</v>
      </c>
      <c r="F103" s="256"/>
      <c r="G103" s="358" t="s">
        <v>1</v>
      </c>
      <c r="H103" s="358" t="s">
        <v>1</v>
      </c>
      <c r="I103" s="358" t="s">
        <v>1</v>
      </c>
      <c r="J103" s="358" t="s">
        <v>1</v>
      </c>
      <c r="K103" s="229"/>
      <c r="L103" s="358" t="s">
        <v>1</v>
      </c>
      <c r="M103" s="229"/>
      <c r="N103" s="193">
        <v>0</v>
      </c>
      <c r="O103" s="193">
        <v>0</v>
      </c>
      <c r="P103" s="193">
        <v>0</v>
      </c>
      <c r="Q103" s="193">
        <v>0</v>
      </c>
      <c r="R103" s="193">
        <f t="shared" si="12"/>
        <v>0</v>
      </c>
      <c r="S103" s="325" t="s">
        <v>220</v>
      </c>
      <c r="U103"/>
    </row>
    <row r="104" spans="1:21" ht="59.25" customHeight="1" outlineLevel="2" x14ac:dyDescent="0.3">
      <c r="A104" s="251" t="s">
        <v>498</v>
      </c>
      <c r="B104" s="79" t="s">
        <v>79</v>
      </c>
      <c r="C104" s="86" t="s">
        <v>203</v>
      </c>
      <c r="D104" s="241" t="s">
        <v>216</v>
      </c>
      <c r="E104" s="258" t="s">
        <v>346</v>
      </c>
      <c r="F104" s="256"/>
      <c r="G104" s="358"/>
      <c r="H104" s="358" t="s">
        <v>1</v>
      </c>
      <c r="I104" s="358"/>
      <c r="J104" s="358"/>
      <c r="K104" s="229"/>
      <c r="L104" s="358"/>
      <c r="M104" s="229"/>
      <c r="N104" s="193">
        <v>0</v>
      </c>
      <c r="O104" s="193">
        <v>0</v>
      </c>
      <c r="P104" s="193">
        <v>0</v>
      </c>
      <c r="Q104" s="193">
        <v>0</v>
      </c>
      <c r="R104" s="193">
        <f t="shared" si="12"/>
        <v>0</v>
      </c>
      <c r="S104" s="316" t="s">
        <v>33</v>
      </c>
      <c r="U104"/>
    </row>
    <row r="105" spans="1:21" ht="39.6" outlineLevel="2" x14ac:dyDescent="0.3">
      <c r="A105" s="251" t="s">
        <v>499</v>
      </c>
      <c r="B105" s="167" t="s">
        <v>639</v>
      </c>
      <c r="C105" s="74" t="s">
        <v>631</v>
      </c>
      <c r="D105" s="168" t="s">
        <v>307</v>
      </c>
      <c r="E105" s="258" t="s">
        <v>346</v>
      </c>
      <c r="F105" s="261"/>
      <c r="G105" s="359" t="s">
        <v>1</v>
      </c>
      <c r="H105" s="359"/>
      <c r="I105" s="359"/>
      <c r="J105" s="359"/>
      <c r="K105" s="237"/>
      <c r="L105" s="359"/>
      <c r="M105" s="237"/>
      <c r="N105" s="194">
        <v>0</v>
      </c>
      <c r="O105" s="194">
        <v>0</v>
      </c>
      <c r="P105" s="194">
        <v>0</v>
      </c>
      <c r="Q105" s="194">
        <v>0</v>
      </c>
      <c r="R105" s="193">
        <f t="shared" si="12"/>
        <v>0</v>
      </c>
      <c r="S105" s="321" t="s">
        <v>33</v>
      </c>
      <c r="U105"/>
    </row>
    <row r="106" spans="1:21" ht="26.4" outlineLevel="2" x14ac:dyDescent="0.3">
      <c r="A106" s="251" t="s">
        <v>500</v>
      </c>
      <c r="B106" s="167" t="s">
        <v>308</v>
      </c>
      <c r="C106" s="74" t="s">
        <v>309</v>
      </c>
      <c r="D106" s="168" t="s">
        <v>49</v>
      </c>
      <c r="E106" s="258" t="s">
        <v>346</v>
      </c>
      <c r="F106" s="261"/>
      <c r="G106" s="359" t="s">
        <v>310</v>
      </c>
      <c r="H106" s="359" t="s">
        <v>310</v>
      </c>
      <c r="I106" s="359" t="s">
        <v>310</v>
      </c>
      <c r="J106" s="359"/>
      <c r="K106" s="237" t="s">
        <v>311</v>
      </c>
      <c r="L106" s="169"/>
      <c r="M106" s="136" t="s">
        <v>311</v>
      </c>
      <c r="N106" s="199">
        <v>10000</v>
      </c>
      <c r="O106" s="199">
        <v>10000</v>
      </c>
      <c r="P106" s="199">
        <v>10000</v>
      </c>
      <c r="Q106" s="199">
        <v>0</v>
      </c>
      <c r="R106" s="193">
        <f t="shared" si="12"/>
        <v>30000</v>
      </c>
      <c r="S106" s="321" t="s">
        <v>33</v>
      </c>
      <c r="U106"/>
    </row>
    <row r="107" spans="1:21" s="212" customFormat="1" ht="26.4" outlineLevel="2" x14ac:dyDescent="0.3">
      <c r="A107" s="251" t="s">
        <v>501</v>
      </c>
      <c r="B107" s="167" t="s">
        <v>312</v>
      </c>
      <c r="C107" s="74" t="s">
        <v>309</v>
      </c>
      <c r="D107" s="168" t="s">
        <v>318</v>
      </c>
      <c r="E107" s="344" t="s">
        <v>36</v>
      </c>
      <c r="F107" s="300"/>
      <c r="G107" s="359" t="s">
        <v>1</v>
      </c>
      <c r="H107" s="359" t="s">
        <v>1</v>
      </c>
      <c r="I107" s="359" t="s">
        <v>1</v>
      </c>
      <c r="J107" s="359" t="s">
        <v>1</v>
      </c>
      <c r="K107" s="263"/>
      <c r="L107" s="169" t="s">
        <v>1</v>
      </c>
      <c r="M107" s="301"/>
      <c r="N107" s="371">
        <v>0</v>
      </c>
      <c r="O107" s="371">
        <v>0</v>
      </c>
      <c r="P107" s="371">
        <v>0</v>
      </c>
      <c r="Q107" s="371">
        <v>0</v>
      </c>
      <c r="R107" s="302">
        <f t="shared" ref="R107" si="14">SUM(N107:Q107)</f>
        <v>0</v>
      </c>
      <c r="S107" s="324" t="s">
        <v>313</v>
      </c>
    </row>
    <row r="108" spans="1:21" s="212" customFormat="1" ht="50.25" customHeight="1" outlineLevel="2" x14ac:dyDescent="0.3">
      <c r="A108" s="272" t="s">
        <v>596</v>
      </c>
      <c r="B108" s="360" t="s">
        <v>646</v>
      </c>
      <c r="C108" s="296" t="s">
        <v>647</v>
      </c>
      <c r="D108" s="297" t="s">
        <v>318</v>
      </c>
      <c r="E108" s="346" t="s">
        <v>613</v>
      </c>
      <c r="F108" s="352"/>
      <c r="G108" s="297" t="s">
        <v>1</v>
      </c>
      <c r="H108" s="297"/>
      <c r="I108" s="297"/>
      <c r="J108" s="297"/>
      <c r="K108" s="297"/>
      <c r="L108" s="297"/>
      <c r="M108" s="297"/>
      <c r="N108" s="204">
        <v>0</v>
      </c>
      <c r="O108" s="204">
        <v>0</v>
      </c>
      <c r="P108" s="204">
        <v>0</v>
      </c>
      <c r="Q108" s="204">
        <v>0</v>
      </c>
      <c r="R108" s="279">
        <f t="shared" si="12"/>
        <v>0</v>
      </c>
      <c r="S108" s="316" t="s">
        <v>33</v>
      </c>
    </row>
    <row r="109" spans="1:21" ht="24" outlineLevel="1" x14ac:dyDescent="0.3">
      <c r="A109" s="100"/>
      <c r="B109" s="80" t="s">
        <v>24</v>
      </c>
      <c r="C109" s="20" t="s">
        <v>25</v>
      </c>
      <c r="D109" s="217"/>
      <c r="E109" s="345"/>
      <c r="F109" s="248"/>
      <c r="G109" s="19"/>
      <c r="H109" s="19"/>
      <c r="I109" s="19"/>
      <c r="J109" s="19"/>
      <c r="K109" s="19"/>
      <c r="L109" s="19"/>
      <c r="M109" s="19"/>
      <c r="N109" s="198">
        <f>SUM(N110:N115)</f>
        <v>700000</v>
      </c>
      <c r="O109" s="198">
        <f>SUM(O110:O115)</f>
        <v>1200000</v>
      </c>
      <c r="P109" s="198">
        <f>SUM(P110:P115)</f>
        <v>1700000</v>
      </c>
      <c r="Q109" s="198">
        <f>SUM(Q110:Q115)</f>
        <v>2200000</v>
      </c>
      <c r="R109" s="192">
        <f>SUM(N109:Q109)</f>
        <v>5800000</v>
      </c>
      <c r="S109" s="319"/>
      <c r="U109" s="207"/>
    </row>
    <row r="110" spans="1:21" ht="79.8" outlineLevel="2" x14ac:dyDescent="0.3">
      <c r="A110" s="110" t="s">
        <v>502</v>
      </c>
      <c r="B110" s="129" t="s">
        <v>83</v>
      </c>
      <c r="C110" s="129" t="s">
        <v>314</v>
      </c>
      <c r="D110" s="290" t="s">
        <v>364</v>
      </c>
      <c r="E110" s="258" t="s">
        <v>346</v>
      </c>
      <c r="F110" s="260"/>
      <c r="G110" s="170" t="s">
        <v>1</v>
      </c>
      <c r="H110" s="170" t="s">
        <v>1</v>
      </c>
      <c r="I110" s="30" t="s">
        <v>1</v>
      </c>
      <c r="J110" s="30" t="s">
        <v>1</v>
      </c>
      <c r="K110" s="66"/>
      <c r="L110" s="30" t="s">
        <v>1</v>
      </c>
      <c r="M110" s="66"/>
      <c r="N110" s="194" t="s">
        <v>1</v>
      </c>
      <c r="O110" s="194" t="s">
        <v>1</v>
      </c>
      <c r="P110" s="194" t="s">
        <v>1</v>
      </c>
      <c r="Q110" s="194" t="s">
        <v>1</v>
      </c>
      <c r="R110" s="193">
        <f t="shared" si="12"/>
        <v>0</v>
      </c>
      <c r="S110" s="325" t="s">
        <v>33</v>
      </c>
      <c r="U110"/>
    </row>
    <row r="111" spans="1:21" ht="35.4" outlineLevel="2" x14ac:dyDescent="0.3">
      <c r="A111" s="250" t="s">
        <v>503</v>
      </c>
      <c r="B111" s="171" t="s">
        <v>508</v>
      </c>
      <c r="C111" s="266" t="s">
        <v>365</v>
      </c>
      <c r="D111" s="264" t="s">
        <v>366</v>
      </c>
      <c r="E111" s="258" t="s">
        <v>346</v>
      </c>
      <c r="F111" s="256" t="s">
        <v>345</v>
      </c>
      <c r="G111" s="172" t="s">
        <v>1</v>
      </c>
      <c r="H111" s="172" t="s">
        <v>1</v>
      </c>
      <c r="I111" s="173" t="s">
        <v>1</v>
      </c>
      <c r="J111" s="174"/>
      <c r="K111" s="131"/>
      <c r="L111" s="174" t="s">
        <v>1</v>
      </c>
      <c r="M111" s="131"/>
      <c r="N111" s="195">
        <v>200000</v>
      </c>
      <c r="O111" s="195">
        <v>200000</v>
      </c>
      <c r="P111" s="195">
        <v>200000</v>
      </c>
      <c r="Q111" s="199">
        <v>0</v>
      </c>
      <c r="R111" s="193">
        <f t="shared" si="12"/>
        <v>600000</v>
      </c>
      <c r="S111" s="316" t="s">
        <v>33</v>
      </c>
      <c r="U111"/>
    </row>
    <row r="112" spans="1:21" ht="53.25" customHeight="1" outlineLevel="2" x14ac:dyDescent="0.3">
      <c r="A112" s="250" t="s">
        <v>504</v>
      </c>
      <c r="B112" s="171" t="s">
        <v>735</v>
      </c>
      <c r="C112" s="175" t="s">
        <v>315</v>
      </c>
      <c r="D112" s="264" t="s">
        <v>366</v>
      </c>
      <c r="E112" s="258" t="s">
        <v>346</v>
      </c>
      <c r="F112" s="256"/>
      <c r="G112" s="172"/>
      <c r="H112" s="172"/>
      <c r="I112" s="173"/>
      <c r="J112" s="173" t="s">
        <v>1</v>
      </c>
      <c r="K112" s="131"/>
      <c r="L112" s="173" t="s">
        <v>1</v>
      </c>
      <c r="M112" s="131"/>
      <c r="N112" s="195">
        <v>0</v>
      </c>
      <c r="O112" s="195">
        <v>0</v>
      </c>
      <c r="P112" s="195">
        <v>0</v>
      </c>
      <c r="Q112" s="195">
        <v>200000</v>
      </c>
      <c r="R112" s="193">
        <f t="shared" si="12"/>
        <v>200000</v>
      </c>
      <c r="S112" s="316" t="s">
        <v>33</v>
      </c>
      <c r="U112"/>
    </row>
    <row r="113" spans="1:21" ht="48.75" customHeight="1" outlineLevel="2" x14ac:dyDescent="0.3">
      <c r="A113" s="250" t="s">
        <v>505</v>
      </c>
      <c r="B113" s="267" t="s">
        <v>509</v>
      </c>
      <c r="C113" s="266" t="s">
        <v>626</v>
      </c>
      <c r="D113" s="264" t="s">
        <v>367</v>
      </c>
      <c r="E113" s="258" t="s">
        <v>346</v>
      </c>
      <c r="F113" s="256"/>
      <c r="G113" s="6" t="s">
        <v>1</v>
      </c>
      <c r="H113" s="6" t="s">
        <v>1</v>
      </c>
      <c r="I113" s="32" t="s">
        <v>1</v>
      </c>
      <c r="J113" s="32" t="s">
        <v>1</v>
      </c>
      <c r="K113" s="131"/>
      <c r="L113" s="32" t="s">
        <v>1</v>
      </c>
      <c r="M113" s="131"/>
      <c r="N113" s="195">
        <v>50000</v>
      </c>
      <c r="O113" s="195">
        <v>100000</v>
      </c>
      <c r="P113" s="195">
        <v>150000</v>
      </c>
      <c r="Q113" s="195">
        <v>200000</v>
      </c>
      <c r="R113" s="193">
        <f t="shared" si="12"/>
        <v>500000</v>
      </c>
      <c r="S113" s="316" t="s">
        <v>33</v>
      </c>
      <c r="U113"/>
    </row>
    <row r="114" spans="1:21" ht="35.4" outlineLevel="2" x14ac:dyDescent="0.3">
      <c r="A114" s="250" t="s">
        <v>506</v>
      </c>
      <c r="B114" s="267" t="s">
        <v>510</v>
      </c>
      <c r="C114" s="266" t="s">
        <v>632</v>
      </c>
      <c r="D114" s="264" t="s">
        <v>368</v>
      </c>
      <c r="E114" s="258" t="s">
        <v>346</v>
      </c>
      <c r="F114" s="256" t="s">
        <v>345</v>
      </c>
      <c r="G114" s="6" t="s">
        <v>1</v>
      </c>
      <c r="H114" s="6" t="s">
        <v>1</v>
      </c>
      <c r="I114" s="32" t="s">
        <v>1</v>
      </c>
      <c r="J114" s="32" t="s">
        <v>1</v>
      </c>
      <c r="K114" s="131"/>
      <c r="L114" s="32" t="s">
        <v>1</v>
      </c>
      <c r="M114" s="131"/>
      <c r="N114" s="195">
        <v>250000</v>
      </c>
      <c r="O114" s="195">
        <v>500000</v>
      </c>
      <c r="P114" s="195">
        <v>750000</v>
      </c>
      <c r="Q114" s="195">
        <v>1000000</v>
      </c>
      <c r="R114" s="193">
        <f t="shared" si="12"/>
        <v>2500000</v>
      </c>
      <c r="S114" s="316" t="s">
        <v>33</v>
      </c>
      <c r="U114"/>
    </row>
    <row r="115" spans="1:21" ht="82.5" customHeight="1" outlineLevel="2" x14ac:dyDescent="0.3">
      <c r="A115" s="250" t="s">
        <v>507</v>
      </c>
      <c r="B115" s="267" t="s">
        <v>511</v>
      </c>
      <c r="C115" s="266" t="s">
        <v>369</v>
      </c>
      <c r="D115" s="264" t="s">
        <v>633</v>
      </c>
      <c r="E115" s="258" t="s">
        <v>346</v>
      </c>
      <c r="F115" s="256"/>
      <c r="G115" s="6" t="s">
        <v>1</v>
      </c>
      <c r="H115" s="6" t="s">
        <v>1</v>
      </c>
      <c r="I115" s="32" t="s">
        <v>1</v>
      </c>
      <c r="J115" s="32" t="s">
        <v>1</v>
      </c>
      <c r="K115" s="131"/>
      <c r="L115" s="32" t="s">
        <v>1</v>
      </c>
      <c r="M115" s="131"/>
      <c r="N115" s="195">
        <v>200000</v>
      </c>
      <c r="O115" s="195">
        <v>400000</v>
      </c>
      <c r="P115" s="195">
        <v>600000</v>
      </c>
      <c r="Q115" s="195">
        <v>800000</v>
      </c>
      <c r="R115" s="193">
        <f t="shared" si="12"/>
        <v>2000000</v>
      </c>
      <c r="S115" s="316" t="s">
        <v>33</v>
      </c>
      <c r="U115"/>
    </row>
    <row r="116" spans="1:21" ht="24" outlineLevel="1" x14ac:dyDescent="0.3">
      <c r="A116" s="100"/>
      <c r="B116" s="82" t="s">
        <v>26</v>
      </c>
      <c r="C116" s="20" t="s">
        <v>54</v>
      </c>
      <c r="D116" s="217"/>
      <c r="E116" s="345"/>
      <c r="F116" s="248"/>
      <c r="G116" s="19"/>
      <c r="H116" s="19"/>
      <c r="I116" s="19"/>
      <c r="J116" s="19"/>
      <c r="K116" s="19"/>
      <c r="L116" s="19"/>
      <c r="M116" s="19"/>
      <c r="N116" s="198">
        <f>SUM(N117:N128)</f>
        <v>135000</v>
      </c>
      <c r="O116" s="198">
        <f>SUM(O117:O128)</f>
        <v>170000</v>
      </c>
      <c r="P116" s="198">
        <f>SUM(P117:P128)</f>
        <v>215000</v>
      </c>
      <c r="Q116" s="198">
        <f>SUM(Q117:Q128)</f>
        <v>215000</v>
      </c>
      <c r="R116" s="192">
        <f>SUM(N116:Q116)</f>
        <v>735000</v>
      </c>
      <c r="S116" s="319"/>
      <c r="U116" s="207"/>
    </row>
    <row r="117" spans="1:21" ht="56.25" customHeight="1" outlineLevel="2" x14ac:dyDescent="0.3">
      <c r="A117" s="275" t="s">
        <v>512</v>
      </c>
      <c r="B117" s="22" t="s">
        <v>84</v>
      </c>
      <c r="C117" s="81" t="s">
        <v>204</v>
      </c>
      <c r="D117" s="297" t="s">
        <v>44</v>
      </c>
      <c r="E117" s="346" t="s">
        <v>138</v>
      </c>
      <c r="F117" s="312" t="s">
        <v>342</v>
      </c>
      <c r="G117" s="6" t="s">
        <v>1</v>
      </c>
      <c r="H117" s="6" t="s">
        <v>1</v>
      </c>
      <c r="I117" s="6" t="s">
        <v>1</v>
      </c>
      <c r="J117" s="6" t="s">
        <v>1</v>
      </c>
      <c r="K117" s="131"/>
      <c r="L117" s="6" t="s">
        <v>1</v>
      </c>
      <c r="M117" s="131"/>
      <c r="N117" s="193">
        <v>0</v>
      </c>
      <c r="O117" s="193">
        <v>0</v>
      </c>
      <c r="P117" s="193">
        <v>0</v>
      </c>
      <c r="Q117" s="193">
        <v>0</v>
      </c>
      <c r="R117" s="193">
        <f t="shared" si="12"/>
        <v>0</v>
      </c>
      <c r="S117" s="320" t="s">
        <v>221</v>
      </c>
      <c r="U117"/>
    </row>
    <row r="118" spans="1:21" ht="39.6" outlineLevel="2" x14ac:dyDescent="0.3">
      <c r="A118" s="110" t="s">
        <v>513</v>
      </c>
      <c r="B118" s="43" t="s">
        <v>316</v>
      </c>
      <c r="C118" s="43" t="s">
        <v>317</v>
      </c>
      <c r="D118" s="235" t="s">
        <v>318</v>
      </c>
      <c r="E118" s="305" t="s">
        <v>348</v>
      </c>
      <c r="F118" s="261"/>
      <c r="G118" s="47" t="s">
        <v>319</v>
      </c>
      <c r="H118" s="47" t="s">
        <v>319</v>
      </c>
      <c r="I118" s="47" t="s">
        <v>319</v>
      </c>
      <c r="J118" s="47" t="s">
        <v>319</v>
      </c>
      <c r="K118" s="136" t="s">
        <v>320</v>
      </c>
      <c r="L118" s="47" t="s">
        <v>319</v>
      </c>
      <c r="M118" s="136" t="s">
        <v>320</v>
      </c>
      <c r="N118" s="199">
        <v>50000</v>
      </c>
      <c r="O118" s="199">
        <v>50000</v>
      </c>
      <c r="P118" s="199">
        <v>50000</v>
      </c>
      <c r="Q118" s="199">
        <v>50000</v>
      </c>
      <c r="R118" s="193">
        <f t="shared" si="12"/>
        <v>200000</v>
      </c>
      <c r="S118" s="321" t="s">
        <v>33</v>
      </c>
      <c r="U118"/>
    </row>
    <row r="119" spans="1:21" ht="39.6" outlineLevel="2" x14ac:dyDescent="0.3">
      <c r="A119" s="250" t="s">
        <v>514</v>
      </c>
      <c r="B119" s="43" t="s">
        <v>321</v>
      </c>
      <c r="C119" s="43" t="s">
        <v>322</v>
      </c>
      <c r="D119" s="235" t="s">
        <v>361</v>
      </c>
      <c r="E119" s="305" t="s">
        <v>348</v>
      </c>
      <c r="F119" s="261"/>
      <c r="G119" s="47" t="s">
        <v>1</v>
      </c>
      <c r="H119" s="47" t="s">
        <v>323</v>
      </c>
      <c r="I119" s="47" t="s">
        <v>323</v>
      </c>
      <c r="J119" s="47" t="s">
        <v>323</v>
      </c>
      <c r="K119" s="136" t="s">
        <v>324</v>
      </c>
      <c r="L119" s="47" t="s">
        <v>323</v>
      </c>
      <c r="M119" s="136" t="s">
        <v>324</v>
      </c>
      <c r="N119" s="199">
        <v>0</v>
      </c>
      <c r="O119" s="199">
        <v>50000</v>
      </c>
      <c r="P119" s="199">
        <v>50000</v>
      </c>
      <c r="Q119" s="199">
        <v>50000</v>
      </c>
      <c r="R119" s="193">
        <f t="shared" si="12"/>
        <v>150000</v>
      </c>
      <c r="S119" s="321" t="s">
        <v>33</v>
      </c>
      <c r="U119"/>
    </row>
    <row r="120" spans="1:21" ht="53.25" customHeight="1" outlineLevel="2" x14ac:dyDescent="0.3">
      <c r="A120" s="250" t="s">
        <v>515</v>
      </c>
      <c r="B120" s="43" t="s">
        <v>325</v>
      </c>
      <c r="C120" s="43" t="s">
        <v>326</v>
      </c>
      <c r="D120" s="235" t="s">
        <v>327</v>
      </c>
      <c r="E120" s="305" t="s">
        <v>348</v>
      </c>
      <c r="F120" s="261"/>
      <c r="G120" s="47">
        <v>1500</v>
      </c>
      <c r="H120" s="47" t="s">
        <v>1</v>
      </c>
      <c r="I120" s="47"/>
      <c r="J120" s="47"/>
      <c r="K120" s="136"/>
      <c r="L120" s="47"/>
      <c r="M120" s="136"/>
      <c r="N120" s="199">
        <v>10000</v>
      </c>
      <c r="O120" s="199">
        <v>0</v>
      </c>
      <c r="P120" s="199">
        <v>0</v>
      </c>
      <c r="Q120" s="199">
        <v>0</v>
      </c>
      <c r="R120" s="193">
        <f t="shared" si="12"/>
        <v>10000</v>
      </c>
      <c r="S120" s="321" t="s">
        <v>33</v>
      </c>
      <c r="U120"/>
    </row>
    <row r="121" spans="1:21" ht="43.5" customHeight="1" outlineLevel="2" x14ac:dyDescent="0.3">
      <c r="A121" s="111" t="s">
        <v>516</v>
      </c>
      <c r="B121" s="43" t="s">
        <v>640</v>
      </c>
      <c r="C121" s="43" t="s">
        <v>736</v>
      </c>
      <c r="D121" s="235" t="s">
        <v>245</v>
      </c>
      <c r="E121" s="305" t="s">
        <v>348</v>
      </c>
      <c r="F121" s="261"/>
      <c r="G121" s="47" t="s">
        <v>1</v>
      </c>
      <c r="H121" s="47" t="s">
        <v>1</v>
      </c>
      <c r="I121" s="47"/>
      <c r="J121" s="47"/>
      <c r="K121" s="136"/>
      <c r="L121" s="47"/>
      <c r="M121" s="136"/>
      <c r="N121" s="199">
        <v>50000</v>
      </c>
      <c r="O121" s="199">
        <v>50000</v>
      </c>
      <c r="P121" s="199">
        <v>0</v>
      </c>
      <c r="Q121" s="199">
        <v>0</v>
      </c>
      <c r="R121" s="193">
        <f t="shared" si="12"/>
        <v>100000</v>
      </c>
      <c r="S121" s="321" t="s">
        <v>33</v>
      </c>
      <c r="U121"/>
    </row>
    <row r="122" spans="1:21" ht="43.5" customHeight="1" outlineLevel="2" x14ac:dyDescent="0.3">
      <c r="A122" s="111" t="s">
        <v>517</v>
      </c>
      <c r="B122" s="43" t="s">
        <v>684</v>
      </c>
      <c r="C122" s="43" t="s">
        <v>328</v>
      </c>
      <c r="D122" s="235" t="s">
        <v>361</v>
      </c>
      <c r="E122" s="305" t="s">
        <v>348</v>
      </c>
      <c r="F122" s="261"/>
      <c r="G122" s="47" t="s">
        <v>1</v>
      </c>
      <c r="H122" s="47" t="s">
        <v>1</v>
      </c>
      <c r="I122" s="47"/>
      <c r="J122" s="47"/>
      <c r="K122" s="136"/>
      <c r="L122" s="47"/>
      <c r="M122" s="136"/>
      <c r="N122" s="199">
        <v>0</v>
      </c>
      <c r="O122" s="199">
        <v>0</v>
      </c>
      <c r="P122" s="199">
        <v>0</v>
      </c>
      <c r="Q122" s="199">
        <v>0</v>
      </c>
      <c r="R122" s="193">
        <f t="shared" si="12"/>
        <v>0</v>
      </c>
      <c r="S122" s="321" t="s">
        <v>33</v>
      </c>
      <c r="U122"/>
    </row>
    <row r="123" spans="1:21" ht="43.5" customHeight="1" outlineLevel="2" x14ac:dyDescent="0.3">
      <c r="A123" s="251" t="s">
        <v>518</v>
      </c>
      <c r="B123" s="43" t="s">
        <v>641</v>
      </c>
      <c r="C123" s="43" t="s">
        <v>634</v>
      </c>
      <c r="D123" s="235" t="s">
        <v>361</v>
      </c>
      <c r="E123" s="305" t="s">
        <v>348</v>
      </c>
      <c r="F123" s="261"/>
      <c r="G123" s="47" t="s">
        <v>1</v>
      </c>
      <c r="H123" s="47" t="s">
        <v>1</v>
      </c>
      <c r="I123" s="47"/>
      <c r="J123" s="47"/>
      <c r="K123" s="136"/>
      <c r="L123" s="47"/>
      <c r="M123" s="136"/>
      <c r="N123" s="199">
        <v>0</v>
      </c>
      <c r="O123" s="199">
        <v>0</v>
      </c>
      <c r="P123" s="199">
        <v>0</v>
      </c>
      <c r="Q123" s="199">
        <v>0</v>
      </c>
      <c r="R123" s="193">
        <f t="shared" si="12"/>
        <v>0</v>
      </c>
      <c r="S123" s="321" t="s">
        <v>33</v>
      </c>
      <c r="U123"/>
    </row>
    <row r="124" spans="1:21" ht="43.5" customHeight="1" outlineLevel="2" x14ac:dyDescent="0.3">
      <c r="A124" s="251" t="s">
        <v>519</v>
      </c>
      <c r="B124" s="43" t="s">
        <v>566</v>
      </c>
      <c r="C124" s="43" t="s">
        <v>329</v>
      </c>
      <c r="D124" s="235" t="s">
        <v>362</v>
      </c>
      <c r="E124" s="305" t="s">
        <v>348</v>
      </c>
      <c r="F124" s="261"/>
      <c r="G124" s="47" t="s">
        <v>1</v>
      </c>
      <c r="H124" s="47" t="s">
        <v>1</v>
      </c>
      <c r="I124" s="47" t="s">
        <v>1</v>
      </c>
      <c r="J124" s="47"/>
      <c r="K124" s="136"/>
      <c r="L124" s="47"/>
      <c r="M124" s="136"/>
      <c r="N124" s="199">
        <v>0</v>
      </c>
      <c r="O124" s="199">
        <v>0</v>
      </c>
      <c r="P124" s="199">
        <v>0</v>
      </c>
      <c r="Q124" s="199">
        <v>0</v>
      </c>
      <c r="R124" s="193">
        <f t="shared" si="12"/>
        <v>0</v>
      </c>
      <c r="S124" s="321" t="s">
        <v>33</v>
      </c>
      <c r="U124"/>
    </row>
    <row r="125" spans="1:21" ht="43.5" customHeight="1" outlineLevel="2" x14ac:dyDescent="0.3">
      <c r="A125" s="251" t="s">
        <v>520</v>
      </c>
      <c r="B125" s="43" t="s">
        <v>642</v>
      </c>
      <c r="C125" s="43" t="s">
        <v>643</v>
      </c>
      <c r="D125" s="235" t="s">
        <v>363</v>
      </c>
      <c r="E125" s="305" t="s">
        <v>348</v>
      </c>
      <c r="F125" s="261"/>
      <c r="G125" s="47"/>
      <c r="H125" s="47"/>
      <c r="I125" s="47" t="s">
        <v>41</v>
      </c>
      <c r="J125" s="47" t="s">
        <v>41</v>
      </c>
      <c r="K125" s="136" t="s">
        <v>323</v>
      </c>
      <c r="L125" s="47" t="s">
        <v>41</v>
      </c>
      <c r="M125" s="136" t="s">
        <v>323</v>
      </c>
      <c r="N125" s="199">
        <v>0</v>
      </c>
      <c r="O125" s="199">
        <v>0</v>
      </c>
      <c r="P125" s="199">
        <v>100000</v>
      </c>
      <c r="Q125" s="199">
        <v>100000</v>
      </c>
      <c r="R125" s="193">
        <f t="shared" si="12"/>
        <v>200000</v>
      </c>
      <c r="S125" s="321" t="s">
        <v>33</v>
      </c>
      <c r="U125"/>
    </row>
    <row r="126" spans="1:21" s="212" customFormat="1" ht="66" outlineLevel="2" x14ac:dyDescent="0.3">
      <c r="A126" s="251" t="s">
        <v>521</v>
      </c>
      <c r="B126" s="233" t="s">
        <v>144</v>
      </c>
      <c r="C126" s="233" t="s">
        <v>205</v>
      </c>
      <c r="D126" s="235" t="s">
        <v>49</v>
      </c>
      <c r="E126" s="305" t="s">
        <v>348</v>
      </c>
      <c r="F126" s="261"/>
      <c r="G126" s="236">
        <v>1</v>
      </c>
      <c r="H126" s="232">
        <v>1</v>
      </c>
      <c r="I126" s="236">
        <v>1</v>
      </c>
      <c r="J126" s="236">
        <v>1</v>
      </c>
      <c r="K126" s="136">
        <v>4</v>
      </c>
      <c r="L126" s="236">
        <v>1</v>
      </c>
      <c r="M126" s="136">
        <v>4</v>
      </c>
      <c r="N126" s="199">
        <v>15000</v>
      </c>
      <c r="O126" s="199">
        <v>15000</v>
      </c>
      <c r="P126" s="199">
        <v>15000</v>
      </c>
      <c r="Q126" s="199">
        <v>15000</v>
      </c>
      <c r="R126" s="193">
        <f t="shared" ref="R126:R127" si="15">SUM(N126:Q126)</f>
        <v>60000</v>
      </c>
      <c r="S126" s="321" t="s">
        <v>33</v>
      </c>
    </row>
    <row r="127" spans="1:21" s="212" customFormat="1" ht="26.4" outlineLevel="2" x14ac:dyDescent="0.3">
      <c r="A127" s="283" t="s">
        <v>564</v>
      </c>
      <c r="B127" s="282" t="s">
        <v>560</v>
      </c>
      <c r="C127" s="284" t="s">
        <v>561</v>
      </c>
      <c r="D127" s="297" t="s">
        <v>372</v>
      </c>
      <c r="E127" s="347" t="s">
        <v>606</v>
      </c>
      <c r="F127" s="299"/>
      <c r="G127" s="21"/>
      <c r="H127" s="21" t="s">
        <v>1</v>
      </c>
      <c r="I127" s="21"/>
      <c r="J127" s="21"/>
      <c r="K127" s="21"/>
      <c r="L127" s="21"/>
      <c r="M127" s="21"/>
      <c r="N127" s="204">
        <v>0</v>
      </c>
      <c r="O127" s="204">
        <v>5000</v>
      </c>
      <c r="P127" s="204">
        <v>0</v>
      </c>
      <c r="Q127" s="204">
        <v>0</v>
      </c>
      <c r="R127" s="193">
        <f t="shared" si="15"/>
        <v>5000</v>
      </c>
      <c r="S127" s="321" t="s">
        <v>33</v>
      </c>
    </row>
    <row r="128" spans="1:21" ht="52.8" outlineLevel="2" x14ac:dyDescent="0.3">
      <c r="A128" s="283" t="s">
        <v>565</v>
      </c>
      <c r="B128" s="285" t="s">
        <v>562</v>
      </c>
      <c r="C128" s="282" t="s">
        <v>563</v>
      </c>
      <c r="D128" s="297" t="s">
        <v>372</v>
      </c>
      <c r="E128" s="347" t="s">
        <v>606</v>
      </c>
      <c r="F128" s="299"/>
      <c r="G128" s="21" t="s">
        <v>1</v>
      </c>
      <c r="H128" s="21"/>
      <c r="I128" s="21"/>
      <c r="J128" s="21"/>
      <c r="K128" s="21"/>
      <c r="L128" s="21"/>
      <c r="M128" s="21"/>
      <c r="N128" s="204">
        <v>10000</v>
      </c>
      <c r="O128" s="204">
        <v>0</v>
      </c>
      <c r="P128" s="204">
        <v>0</v>
      </c>
      <c r="Q128" s="204">
        <v>0</v>
      </c>
      <c r="R128" s="193">
        <f t="shared" si="12"/>
        <v>10000</v>
      </c>
      <c r="S128" s="321" t="s">
        <v>33</v>
      </c>
      <c r="U128"/>
    </row>
    <row r="129" spans="1:21" ht="32.25" customHeight="1" outlineLevel="1" x14ac:dyDescent="0.3">
      <c r="A129" s="100"/>
      <c r="B129" s="82" t="s">
        <v>27</v>
      </c>
      <c r="C129" s="20" t="s">
        <v>70</v>
      </c>
      <c r="D129" s="217"/>
      <c r="E129" s="345"/>
      <c r="F129" s="248"/>
      <c r="G129" s="19"/>
      <c r="H129" s="19"/>
      <c r="I129" s="19"/>
      <c r="J129" s="19"/>
      <c r="K129" s="19"/>
      <c r="L129" s="19"/>
      <c r="M129" s="19"/>
      <c r="N129" s="198">
        <f>SUM(N130:N134)</f>
        <v>0</v>
      </c>
      <c r="O129" s="198">
        <f>SUM(O130:O134)</f>
        <v>210000</v>
      </c>
      <c r="P129" s="198">
        <f>SUM(P130:P134)</f>
        <v>200000</v>
      </c>
      <c r="Q129" s="198">
        <f>SUM(Q130:Q134)</f>
        <v>200000</v>
      </c>
      <c r="R129" s="192">
        <f>SUM(N129:Q129)</f>
        <v>610000</v>
      </c>
      <c r="S129" s="319"/>
      <c r="U129" s="207"/>
    </row>
    <row r="130" spans="1:21" ht="76.5" customHeight="1" outlineLevel="2" x14ac:dyDescent="0.3">
      <c r="A130" s="110" t="s">
        <v>522</v>
      </c>
      <c r="B130" s="43" t="s">
        <v>85</v>
      </c>
      <c r="C130" s="176" t="s">
        <v>330</v>
      </c>
      <c r="D130" s="235" t="s">
        <v>49</v>
      </c>
      <c r="E130" s="258" t="s">
        <v>346</v>
      </c>
      <c r="F130" s="261" t="s">
        <v>693</v>
      </c>
      <c r="G130" s="177"/>
      <c r="H130" s="177">
        <v>2</v>
      </c>
      <c r="I130" s="160">
        <v>2</v>
      </c>
      <c r="J130" s="160">
        <v>2</v>
      </c>
      <c r="K130" s="136">
        <v>6</v>
      </c>
      <c r="L130" s="3"/>
      <c r="M130" s="136">
        <v>6</v>
      </c>
      <c r="N130" s="205">
        <v>0</v>
      </c>
      <c r="O130" s="199">
        <v>200000</v>
      </c>
      <c r="P130" s="199">
        <v>200000</v>
      </c>
      <c r="Q130" s="199">
        <v>200000</v>
      </c>
      <c r="R130" s="193">
        <f t="shared" si="12"/>
        <v>600000</v>
      </c>
      <c r="S130" s="321" t="s">
        <v>33</v>
      </c>
      <c r="U130"/>
    </row>
    <row r="131" spans="1:21" ht="52.8" outlineLevel="2" x14ac:dyDescent="0.3">
      <c r="A131" s="250" t="s">
        <v>523</v>
      </c>
      <c r="B131" s="70" t="s">
        <v>159</v>
      </c>
      <c r="C131" s="43" t="s">
        <v>207</v>
      </c>
      <c r="D131" s="235" t="s">
        <v>372</v>
      </c>
      <c r="E131" s="258" t="s">
        <v>346</v>
      </c>
      <c r="F131" s="261" t="s">
        <v>693</v>
      </c>
      <c r="G131" s="160"/>
      <c r="H131" s="160"/>
      <c r="I131" s="177" t="s">
        <v>1</v>
      </c>
      <c r="J131" s="177"/>
      <c r="K131" s="136"/>
      <c r="L131" s="136">
        <v>0</v>
      </c>
      <c r="M131" s="136"/>
      <c r="N131" s="199">
        <v>0</v>
      </c>
      <c r="O131" s="199">
        <v>10000</v>
      </c>
      <c r="P131" s="199">
        <v>0</v>
      </c>
      <c r="Q131" s="199">
        <v>0</v>
      </c>
      <c r="R131" s="193">
        <f t="shared" si="12"/>
        <v>10000</v>
      </c>
      <c r="S131" s="321" t="s">
        <v>33</v>
      </c>
      <c r="U131"/>
    </row>
    <row r="132" spans="1:21" s="286" customFormat="1" ht="79.2" outlineLevel="2" x14ac:dyDescent="0.3">
      <c r="A132" s="294" t="s">
        <v>524</v>
      </c>
      <c r="B132" s="69" t="s">
        <v>525</v>
      </c>
      <c r="C132" s="178" t="s">
        <v>206</v>
      </c>
      <c r="D132" s="223" t="s">
        <v>49</v>
      </c>
      <c r="E132" s="257" t="s">
        <v>694</v>
      </c>
      <c r="F132" s="256" t="s">
        <v>29</v>
      </c>
      <c r="G132" s="254" t="s">
        <v>1</v>
      </c>
      <c r="H132" s="254" t="s">
        <v>1</v>
      </c>
      <c r="I132" s="254" t="s">
        <v>1</v>
      </c>
      <c r="J132" s="254" t="s">
        <v>1</v>
      </c>
      <c r="K132" s="131"/>
      <c r="L132" s="131">
        <v>0</v>
      </c>
      <c r="M132" s="131"/>
      <c r="N132" s="195">
        <v>0</v>
      </c>
      <c r="O132" s="195">
        <v>0</v>
      </c>
      <c r="P132" s="195">
        <v>0</v>
      </c>
      <c r="Q132" s="195">
        <v>0</v>
      </c>
      <c r="R132" s="193">
        <f t="shared" ref="R132:R133" si="16">SUM(N132:Q132)</f>
        <v>0</v>
      </c>
      <c r="S132" s="320" t="s">
        <v>222</v>
      </c>
    </row>
    <row r="133" spans="1:21" s="286" customFormat="1" ht="66" outlineLevel="2" x14ac:dyDescent="0.3">
      <c r="A133" s="294" t="s">
        <v>599</v>
      </c>
      <c r="B133" s="69" t="s">
        <v>737</v>
      </c>
      <c r="C133" s="227" t="s">
        <v>602</v>
      </c>
      <c r="D133" s="223" t="s">
        <v>49</v>
      </c>
      <c r="E133" s="257" t="s">
        <v>695</v>
      </c>
      <c r="F133" s="256" t="s">
        <v>29</v>
      </c>
      <c r="G133" s="254" t="s">
        <v>1</v>
      </c>
      <c r="H133" s="254" t="s">
        <v>1</v>
      </c>
      <c r="I133" s="254" t="s">
        <v>1</v>
      </c>
      <c r="J133" s="254" t="s">
        <v>1</v>
      </c>
      <c r="K133" s="131"/>
      <c r="L133" s="131">
        <v>0</v>
      </c>
      <c r="M133" s="131"/>
      <c r="N133" s="195">
        <v>0</v>
      </c>
      <c r="O133" s="195">
        <v>0</v>
      </c>
      <c r="P133" s="195">
        <v>0</v>
      </c>
      <c r="Q133" s="195">
        <v>0</v>
      </c>
      <c r="R133" s="193">
        <f t="shared" si="16"/>
        <v>0</v>
      </c>
      <c r="S133" s="320" t="s">
        <v>222</v>
      </c>
    </row>
    <row r="134" spans="1:21" ht="66" outlineLevel="2" x14ac:dyDescent="0.3">
      <c r="A134" s="250" t="s">
        <v>600</v>
      </c>
      <c r="B134" s="69" t="s">
        <v>601</v>
      </c>
      <c r="C134" s="227" t="s">
        <v>603</v>
      </c>
      <c r="D134" s="223" t="s">
        <v>318</v>
      </c>
      <c r="E134" s="257" t="s">
        <v>695</v>
      </c>
      <c r="F134" s="256" t="s">
        <v>29</v>
      </c>
      <c r="G134" s="114" t="s">
        <v>1</v>
      </c>
      <c r="H134" s="114" t="s">
        <v>1</v>
      </c>
      <c r="I134" s="114" t="s">
        <v>1</v>
      </c>
      <c r="J134" s="114" t="s">
        <v>1</v>
      </c>
      <c r="K134" s="131"/>
      <c r="L134" s="131">
        <v>0</v>
      </c>
      <c r="M134" s="131"/>
      <c r="N134" s="195">
        <v>0</v>
      </c>
      <c r="O134" s="195">
        <v>0</v>
      </c>
      <c r="P134" s="195">
        <v>0</v>
      </c>
      <c r="Q134" s="195">
        <v>0</v>
      </c>
      <c r="R134" s="193">
        <f t="shared" si="12"/>
        <v>0</v>
      </c>
      <c r="S134" s="320" t="s">
        <v>222</v>
      </c>
      <c r="U134"/>
    </row>
    <row r="135" spans="1:21" ht="28.5" customHeight="1" outlineLevel="1" x14ac:dyDescent="0.3">
      <c r="A135" s="100"/>
      <c r="B135" s="82" t="s">
        <v>659</v>
      </c>
      <c r="C135" s="20" t="s">
        <v>208</v>
      </c>
      <c r="D135" s="217"/>
      <c r="E135" s="345"/>
      <c r="F135" s="248"/>
      <c r="G135" s="19"/>
      <c r="H135" s="19"/>
      <c r="I135" s="19"/>
      <c r="J135" s="19"/>
      <c r="K135" s="19"/>
      <c r="L135" s="19"/>
      <c r="M135" s="19"/>
      <c r="N135" s="198">
        <f>SUM(N136:N139)</f>
        <v>855000</v>
      </c>
      <c r="O135" s="198">
        <f>SUM(O136:O139)</f>
        <v>475000</v>
      </c>
      <c r="P135" s="198">
        <f>SUM(P136:P139)</f>
        <v>475000</v>
      </c>
      <c r="Q135" s="198">
        <f>SUM(Q136:Q139)</f>
        <v>475000</v>
      </c>
      <c r="R135" s="192">
        <f>SUM(N135:Q135)</f>
        <v>2280000</v>
      </c>
      <c r="S135" s="319"/>
      <c r="U135" s="207"/>
    </row>
    <row r="136" spans="1:21" ht="58.2" outlineLevel="2" x14ac:dyDescent="0.3">
      <c r="A136" s="110" t="s">
        <v>526</v>
      </c>
      <c r="B136" s="179" t="s">
        <v>528</v>
      </c>
      <c r="C136" s="129" t="s">
        <v>331</v>
      </c>
      <c r="D136" s="235" t="s">
        <v>635</v>
      </c>
      <c r="E136" s="258" t="s">
        <v>346</v>
      </c>
      <c r="F136" s="261"/>
      <c r="G136" s="177" t="s">
        <v>1</v>
      </c>
      <c r="H136" s="160"/>
      <c r="I136" s="177"/>
      <c r="J136" s="177"/>
      <c r="K136" s="136"/>
      <c r="L136" s="177"/>
      <c r="M136" s="136"/>
      <c r="N136" s="199">
        <v>0</v>
      </c>
      <c r="O136" s="199">
        <v>0</v>
      </c>
      <c r="P136" s="199">
        <v>0</v>
      </c>
      <c r="Q136" s="199">
        <v>0</v>
      </c>
      <c r="R136" s="193">
        <f t="shared" si="12"/>
        <v>0</v>
      </c>
      <c r="S136" s="321" t="s">
        <v>33</v>
      </c>
      <c r="U136"/>
    </row>
    <row r="137" spans="1:21" ht="46.5" customHeight="1" outlineLevel="2" x14ac:dyDescent="0.3">
      <c r="A137" s="250" t="s">
        <v>527</v>
      </c>
      <c r="B137" s="179" t="s">
        <v>529</v>
      </c>
      <c r="C137" s="129" t="s">
        <v>332</v>
      </c>
      <c r="D137" s="235" t="s">
        <v>370</v>
      </c>
      <c r="E137" s="258" t="s">
        <v>346</v>
      </c>
      <c r="F137" s="261"/>
      <c r="G137" s="177" t="s">
        <v>323</v>
      </c>
      <c r="H137" s="177" t="s">
        <v>323</v>
      </c>
      <c r="I137" s="177" t="s">
        <v>323</v>
      </c>
      <c r="J137" s="177" t="s">
        <v>323</v>
      </c>
      <c r="K137" s="136">
        <v>1600</v>
      </c>
      <c r="L137" s="177" t="s">
        <v>323</v>
      </c>
      <c r="M137" s="136">
        <v>1600</v>
      </c>
      <c r="N137" s="199">
        <v>75000</v>
      </c>
      <c r="O137" s="199">
        <v>75000</v>
      </c>
      <c r="P137" s="199">
        <v>75000</v>
      </c>
      <c r="Q137" s="199">
        <v>75000</v>
      </c>
      <c r="R137" s="193">
        <f t="shared" si="12"/>
        <v>300000</v>
      </c>
      <c r="S137" s="321" t="s">
        <v>33</v>
      </c>
      <c r="U137"/>
    </row>
    <row r="138" spans="1:21" ht="50.25" customHeight="1" outlineLevel="2" x14ac:dyDescent="0.3">
      <c r="A138" s="110" t="s">
        <v>530</v>
      </c>
      <c r="B138" s="180" t="s">
        <v>160</v>
      </c>
      <c r="C138" s="129" t="s">
        <v>333</v>
      </c>
      <c r="D138" s="235" t="s">
        <v>371</v>
      </c>
      <c r="E138" s="258" t="s">
        <v>346</v>
      </c>
      <c r="F138" s="261"/>
      <c r="G138" s="177" t="s">
        <v>301</v>
      </c>
      <c r="H138" s="177" t="s">
        <v>290</v>
      </c>
      <c r="I138" s="177" t="s">
        <v>290</v>
      </c>
      <c r="J138" s="177" t="s">
        <v>290</v>
      </c>
      <c r="K138" s="136">
        <v>50</v>
      </c>
      <c r="L138" s="177" t="s">
        <v>290</v>
      </c>
      <c r="M138" s="136">
        <v>50</v>
      </c>
      <c r="N138" s="199">
        <v>750000</v>
      </c>
      <c r="O138" s="199">
        <v>400000</v>
      </c>
      <c r="P138" s="199">
        <v>400000</v>
      </c>
      <c r="Q138" s="199">
        <v>400000</v>
      </c>
      <c r="R138" s="193">
        <f t="shared" si="12"/>
        <v>1950000</v>
      </c>
      <c r="S138" s="321" t="s">
        <v>33</v>
      </c>
      <c r="U138"/>
    </row>
    <row r="139" spans="1:21" ht="54" customHeight="1" outlineLevel="2" x14ac:dyDescent="0.3">
      <c r="A139" s="110" t="s">
        <v>531</v>
      </c>
      <c r="B139" s="180" t="s">
        <v>636</v>
      </c>
      <c r="C139" s="129" t="s">
        <v>637</v>
      </c>
      <c r="D139" s="235" t="s">
        <v>372</v>
      </c>
      <c r="E139" s="258" t="s">
        <v>346</v>
      </c>
      <c r="F139" s="261"/>
      <c r="G139" s="177" t="s">
        <v>1</v>
      </c>
      <c r="H139" s="160"/>
      <c r="I139" s="160"/>
      <c r="J139" s="177"/>
      <c r="K139" s="136"/>
      <c r="L139" s="177"/>
      <c r="M139" s="136"/>
      <c r="N139" s="199">
        <v>30000</v>
      </c>
      <c r="O139" s="199">
        <v>0</v>
      </c>
      <c r="P139" s="199">
        <v>0</v>
      </c>
      <c r="Q139" s="199">
        <v>0</v>
      </c>
      <c r="R139" s="193">
        <f t="shared" si="12"/>
        <v>30000</v>
      </c>
      <c r="S139" s="321" t="s">
        <v>33</v>
      </c>
      <c r="U139"/>
    </row>
    <row r="140" spans="1:21" ht="28.5" customHeight="1" outlineLevel="1" x14ac:dyDescent="0.3">
      <c r="A140" s="100"/>
      <c r="B140" s="82" t="s">
        <v>102</v>
      </c>
      <c r="C140" s="15"/>
      <c r="D140" s="217"/>
      <c r="E140" s="345"/>
      <c r="F140" s="248"/>
      <c r="G140" s="19"/>
      <c r="H140" s="19"/>
      <c r="I140" s="19"/>
      <c r="J140" s="19"/>
      <c r="K140" s="19"/>
      <c r="L140" s="19"/>
      <c r="M140" s="19"/>
      <c r="N140" s="198">
        <f>SUM(N141:N144)</f>
        <v>0</v>
      </c>
      <c r="O140" s="198">
        <f>SUM(O141:O144)</f>
        <v>0</v>
      </c>
      <c r="P140" s="198">
        <f>SUM(P141:P144)</f>
        <v>0</v>
      </c>
      <c r="Q140" s="198">
        <f>SUM(Q141:Q144)</f>
        <v>0</v>
      </c>
      <c r="R140" s="192">
        <f>SUM(N140:Q140)</f>
        <v>0</v>
      </c>
      <c r="S140" s="319"/>
      <c r="U140" s="207"/>
    </row>
    <row r="141" spans="1:21" ht="27" outlineLevel="2" x14ac:dyDescent="0.3">
      <c r="A141" s="110" t="s">
        <v>532</v>
      </c>
      <c r="B141" s="132" t="s">
        <v>542</v>
      </c>
      <c r="C141" s="33" t="s">
        <v>334</v>
      </c>
      <c r="D141" s="128" t="s">
        <v>373</v>
      </c>
      <c r="E141" s="257" t="s">
        <v>347</v>
      </c>
      <c r="F141" s="256"/>
      <c r="G141" s="114"/>
      <c r="H141" s="181">
        <v>0.25</v>
      </c>
      <c r="I141" s="114"/>
      <c r="J141" s="113"/>
      <c r="K141" s="131"/>
      <c r="L141" s="113"/>
      <c r="M141" s="131"/>
      <c r="N141" s="195">
        <v>0</v>
      </c>
      <c r="O141" s="195">
        <v>0</v>
      </c>
      <c r="P141" s="195">
        <v>0</v>
      </c>
      <c r="Q141" s="195">
        <v>0</v>
      </c>
      <c r="R141" s="193">
        <f t="shared" si="12"/>
        <v>0</v>
      </c>
      <c r="S141" s="316" t="s">
        <v>33</v>
      </c>
      <c r="U141"/>
    </row>
    <row r="142" spans="1:21" ht="45.6" outlineLevel="2" x14ac:dyDescent="0.3">
      <c r="A142" s="250" t="s">
        <v>533</v>
      </c>
      <c r="B142" s="182" t="s">
        <v>543</v>
      </c>
      <c r="C142" s="183" t="s">
        <v>335</v>
      </c>
      <c r="D142" s="128" t="s">
        <v>374</v>
      </c>
      <c r="E142" s="257" t="s">
        <v>347</v>
      </c>
      <c r="F142" s="256"/>
      <c r="G142" s="114"/>
      <c r="H142" s="113" t="s">
        <v>1</v>
      </c>
      <c r="I142" s="114" t="s">
        <v>1</v>
      </c>
      <c r="J142" s="113"/>
      <c r="K142" s="131"/>
      <c r="L142" s="113"/>
      <c r="M142" s="131"/>
      <c r="N142" s="195">
        <v>0</v>
      </c>
      <c r="O142" s="195">
        <v>0</v>
      </c>
      <c r="P142" s="195">
        <v>0</v>
      </c>
      <c r="Q142" s="195">
        <v>0</v>
      </c>
      <c r="R142" s="193">
        <f t="shared" si="12"/>
        <v>0</v>
      </c>
      <c r="S142" s="316" t="s">
        <v>33</v>
      </c>
      <c r="U142"/>
    </row>
    <row r="143" spans="1:21" ht="60.75" customHeight="1" outlineLevel="2" x14ac:dyDescent="0.3">
      <c r="A143" s="250" t="s">
        <v>534</v>
      </c>
      <c r="B143" s="182" t="s">
        <v>589</v>
      </c>
      <c r="C143" s="308" t="s">
        <v>590</v>
      </c>
      <c r="D143" s="128" t="s">
        <v>591</v>
      </c>
      <c r="E143" s="257" t="s">
        <v>347</v>
      </c>
      <c r="F143" s="256"/>
      <c r="G143" s="114" t="s">
        <v>1</v>
      </c>
      <c r="H143" s="113" t="s">
        <v>1</v>
      </c>
      <c r="I143" s="113" t="s">
        <v>1</v>
      </c>
      <c r="J143" s="113" t="s">
        <v>1</v>
      </c>
      <c r="K143" s="131"/>
      <c r="L143" s="113" t="s">
        <v>1</v>
      </c>
      <c r="M143" s="131"/>
      <c r="N143" s="195">
        <v>0</v>
      </c>
      <c r="O143" s="195">
        <v>0</v>
      </c>
      <c r="P143" s="195">
        <v>0</v>
      </c>
      <c r="Q143" s="195">
        <v>0</v>
      </c>
      <c r="R143" s="193">
        <f t="shared" si="12"/>
        <v>0</v>
      </c>
      <c r="S143" s="316" t="s">
        <v>33</v>
      </c>
      <c r="U143"/>
    </row>
    <row r="144" spans="1:21" ht="80.25" customHeight="1" outlineLevel="2" x14ac:dyDescent="0.3">
      <c r="A144" s="250" t="s">
        <v>535</v>
      </c>
      <c r="B144" s="307" t="s">
        <v>588</v>
      </c>
      <c r="C144" s="163" t="s">
        <v>375</v>
      </c>
      <c r="D144" s="128" t="s">
        <v>587</v>
      </c>
      <c r="E144" s="257" t="s">
        <v>347</v>
      </c>
      <c r="F144" s="256"/>
      <c r="G144" s="113" t="s">
        <v>1</v>
      </c>
      <c r="H144" s="113" t="s">
        <v>1</v>
      </c>
      <c r="I144" s="113" t="s">
        <v>1</v>
      </c>
      <c r="J144" s="113" t="s">
        <v>1</v>
      </c>
      <c r="K144" s="131"/>
      <c r="L144" s="113" t="s">
        <v>1</v>
      </c>
      <c r="M144" s="131"/>
      <c r="N144" s="195">
        <v>0</v>
      </c>
      <c r="O144" s="195">
        <v>0</v>
      </c>
      <c r="P144" s="195">
        <v>0</v>
      </c>
      <c r="Q144" s="195">
        <v>0</v>
      </c>
      <c r="R144" s="193">
        <f t="shared" si="12"/>
        <v>0</v>
      </c>
      <c r="S144" s="316" t="s">
        <v>33</v>
      </c>
      <c r="U144"/>
    </row>
    <row r="145" spans="1:21" ht="24" x14ac:dyDescent="0.3">
      <c r="A145" s="112"/>
      <c r="B145" s="83" t="s">
        <v>161</v>
      </c>
      <c r="C145" s="85" t="s">
        <v>50</v>
      </c>
      <c r="D145" s="215"/>
      <c r="E145" s="333"/>
      <c r="F145" s="221"/>
      <c r="G145" s="13"/>
      <c r="H145" s="13"/>
      <c r="I145" s="13"/>
      <c r="J145" s="13"/>
      <c r="K145" s="13"/>
      <c r="L145" s="13"/>
      <c r="M145" s="13"/>
      <c r="N145" s="189">
        <f>N146+N148+N155</f>
        <v>100000</v>
      </c>
      <c r="O145" s="189">
        <f>O146+O148+O155</f>
        <v>60000</v>
      </c>
      <c r="P145" s="189">
        <f>P146+P148+P155</f>
        <v>30000</v>
      </c>
      <c r="Q145" s="189">
        <f>Q146+Q148+Q155</f>
        <v>10000</v>
      </c>
      <c r="R145" s="190">
        <f>R146+R148+R155</f>
        <v>200000</v>
      </c>
      <c r="S145" s="318"/>
      <c r="U145"/>
    </row>
    <row r="146" spans="1:21" ht="24" outlineLevel="1" x14ac:dyDescent="0.3">
      <c r="A146" s="100"/>
      <c r="B146" s="82" t="s">
        <v>63</v>
      </c>
      <c r="C146" s="20" t="s">
        <v>51</v>
      </c>
      <c r="D146" s="217"/>
      <c r="E146" s="345"/>
      <c r="F146" s="248"/>
      <c r="G146" s="19"/>
      <c r="H146" s="19"/>
      <c r="I146" s="19"/>
      <c r="J146" s="19"/>
      <c r="K146" s="19"/>
      <c r="L146" s="19"/>
      <c r="M146" s="19"/>
      <c r="N146" s="198">
        <f>SUM(N147:N147)</f>
        <v>30000</v>
      </c>
      <c r="O146" s="198">
        <f>SUM(O147:O147)</f>
        <v>0</v>
      </c>
      <c r="P146" s="198">
        <f>SUM(P147:P147)</f>
        <v>0</v>
      </c>
      <c r="Q146" s="198">
        <f>SUM(Q147:Q147)</f>
        <v>0</v>
      </c>
      <c r="R146" s="192">
        <f>SUM(N146:Q146)</f>
        <v>30000</v>
      </c>
      <c r="S146" s="319"/>
      <c r="U146" s="207"/>
    </row>
    <row r="147" spans="1:21" ht="39.75" customHeight="1" outlineLevel="2" x14ac:dyDescent="0.3">
      <c r="A147" s="101" t="s">
        <v>571</v>
      </c>
      <c r="B147" s="296" t="s">
        <v>568</v>
      </c>
      <c r="C147" s="280" t="s">
        <v>569</v>
      </c>
      <c r="D147" s="297" t="s">
        <v>570</v>
      </c>
      <c r="E147" s="347" t="s">
        <v>606</v>
      </c>
      <c r="F147" s="291"/>
      <c r="G147" s="31" t="s">
        <v>1</v>
      </c>
      <c r="H147" s="31"/>
      <c r="I147" s="31"/>
      <c r="J147" s="31"/>
      <c r="K147" s="31"/>
      <c r="L147" s="31"/>
      <c r="M147" s="31"/>
      <c r="N147" s="328">
        <v>30000</v>
      </c>
      <c r="O147" s="196">
        <v>0</v>
      </c>
      <c r="P147" s="196">
        <v>0</v>
      </c>
      <c r="Q147" s="196">
        <v>0</v>
      </c>
      <c r="R147" s="193">
        <f t="shared" ref="R147" si="17">SUM(N147:Q147)</f>
        <v>30000</v>
      </c>
      <c r="S147" s="316" t="s">
        <v>33</v>
      </c>
      <c r="U147"/>
    </row>
    <row r="148" spans="1:21" ht="22.5" customHeight="1" outlineLevel="1" x14ac:dyDescent="0.3">
      <c r="A148" s="102"/>
      <c r="B148" s="82" t="s">
        <v>64</v>
      </c>
      <c r="C148" s="20" t="s">
        <v>55</v>
      </c>
      <c r="D148" s="217"/>
      <c r="E148" s="345"/>
      <c r="F148" s="248"/>
      <c r="G148" s="19"/>
      <c r="H148" s="19"/>
      <c r="I148" s="19"/>
      <c r="J148" s="19"/>
      <c r="K148" s="19"/>
      <c r="L148" s="19"/>
      <c r="M148" s="19"/>
      <c r="N148" s="198">
        <f>SUM(N149:N154)</f>
        <v>70000</v>
      </c>
      <c r="O148" s="198">
        <f>SUM(O149:O154)</f>
        <v>60000</v>
      </c>
      <c r="P148" s="198">
        <f>SUM(P149:P154)</f>
        <v>30000</v>
      </c>
      <c r="Q148" s="198">
        <f>SUM(Q149:Q154)</f>
        <v>10000</v>
      </c>
      <c r="R148" s="192">
        <f>SUM(N148:Q148)</f>
        <v>170000</v>
      </c>
      <c r="S148" s="319"/>
      <c r="U148" s="207"/>
    </row>
    <row r="149" spans="1:21" ht="51" customHeight="1" outlineLevel="2" x14ac:dyDescent="0.3">
      <c r="A149" s="276" t="s">
        <v>536</v>
      </c>
      <c r="B149" s="69" t="s">
        <v>539</v>
      </c>
      <c r="C149" s="184" t="s">
        <v>685</v>
      </c>
      <c r="D149" s="268" t="s">
        <v>142</v>
      </c>
      <c r="E149" s="257" t="s">
        <v>347</v>
      </c>
      <c r="F149" s="256"/>
      <c r="G149" s="358" t="s">
        <v>1</v>
      </c>
      <c r="H149" s="358" t="s">
        <v>1</v>
      </c>
      <c r="I149" s="358" t="s">
        <v>1</v>
      </c>
      <c r="J149" s="358" t="s">
        <v>1</v>
      </c>
      <c r="K149" s="131"/>
      <c r="L149" s="156" t="s">
        <v>1</v>
      </c>
      <c r="M149" s="131"/>
      <c r="N149" s="195">
        <v>10000</v>
      </c>
      <c r="O149" s="195">
        <v>10000</v>
      </c>
      <c r="P149" s="195">
        <v>10000</v>
      </c>
      <c r="Q149" s="195">
        <v>10000</v>
      </c>
      <c r="R149" s="193">
        <f t="shared" ref="R149:R154" si="18">SUM(N149:Q149)</f>
        <v>40000</v>
      </c>
      <c r="S149" s="316" t="s">
        <v>33</v>
      </c>
      <c r="U149"/>
    </row>
    <row r="150" spans="1:21" ht="26.4" outlineLevel="2" x14ac:dyDescent="0.3">
      <c r="A150" s="276" t="s">
        <v>537</v>
      </c>
      <c r="B150" s="18" t="s">
        <v>540</v>
      </c>
      <c r="C150" s="185" t="s">
        <v>209</v>
      </c>
      <c r="D150" s="268" t="s">
        <v>616</v>
      </c>
      <c r="E150" s="257" t="s">
        <v>347</v>
      </c>
      <c r="F150" s="256"/>
      <c r="G150" s="358" t="s">
        <v>1</v>
      </c>
      <c r="H150" s="358" t="s">
        <v>1</v>
      </c>
      <c r="I150" s="358" t="s">
        <v>1</v>
      </c>
      <c r="J150" s="358" t="s">
        <v>1</v>
      </c>
      <c r="K150" s="131"/>
      <c r="L150" s="156" t="s">
        <v>1</v>
      </c>
      <c r="M150" s="131"/>
      <c r="N150" s="193">
        <v>0</v>
      </c>
      <c r="O150" s="193">
        <v>0</v>
      </c>
      <c r="P150" s="193">
        <v>0</v>
      </c>
      <c r="Q150" s="193">
        <v>0</v>
      </c>
      <c r="R150" s="193">
        <f t="shared" si="18"/>
        <v>0</v>
      </c>
      <c r="S150" s="316" t="s">
        <v>33</v>
      </c>
      <c r="U150"/>
    </row>
    <row r="151" spans="1:21" s="281" customFormat="1" ht="35.4" outlineLevel="2" x14ac:dyDescent="0.3">
      <c r="A151" s="276" t="s">
        <v>538</v>
      </c>
      <c r="B151" s="18" t="s">
        <v>541</v>
      </c>
      <c r="C151" s="186" t="s">
        <v>686</v>
      </c>
      <c r="D151" s="268" t="s">
        <v>336</v>
      </c>
      <c r="E151" s="257" t="s">
        <v>347</v>
      </c>
      <c r="F151" s="256"/>
      <c r="G151" s="173" t="s">
        <v>1</v>
      </c>
      <c r="H151" s="173" t="s">
        <v>1</v>
      </c>
      <c r="I151" s="173" t="s">
        <v>1</v>
      </c>
      <c r="J151" s="173"/>
      <c r="K151" s="131"/>
      <c r="L151" s="157"/>
      <c r="M151" s="131"/>
      <c r="N151" s="195">
        <v>50000</v>
      </c>
      <c r="O151" s="195">
        <v>50000</v>
      </c>
      <c r="P151" s="195">
        <v>20000</v>
      </c>
      <c r="Q151" s="195">
        <v>0</v>
      </c>
      <c r="R151" s="193">
        <f t="shared" ref="R151" si="19">SUM(N151:Q151)</f>
        <v>120000</v>
      </c>
      <c r="S151" s="316" t="s">
        <v>33</v>
      </c>
    </row>
    <row r="152" spans="1:21" s="286" customFormat="1" ht="48.75" customHeight="1" outlineLevel="2" x14ac:dyDescent="0.3">
      <c r="A152" s="276" t="s">
        <v>567</v>
      </c>
      <c r="B152" s="18" t="s">
        <v>661</v>
      </c>
      <c r="C152" s="186" t="s">
        <v>687</v>
      </c>
      <c r="D152" s="268" t="s">
        <v>231</v>
      </c>
      <c r="E152" s="329" t="s">
        <v>345</v>
      </c>
      <c r="F152" s="256" t="s">
        <v>29</v>
      </c>
      <c r="G152" s="173" t="s">
        <v>1</v>
      </c>
      <c r="H152" s="173" t="s">
        <v>1</v>
      </c>
      <c r="I152" s="173"/>
      <c r="J152" s="173"/>
      <c r="K152" s="131"/>
      <c r="L152" s="157"/>
      <c r="M152" s="131"/>
      <c r="N152" s="193">
        <v>0</v>
      </c>
      <c r="O152" s="193">
        <v>0</v>
      </c>
      <c r="P152" s="193">
        <v>0</v>
      </c>
      <c r="Q152" s="193">
        <v>0</v>
      </c>
      <c r="R152" s="193">
        <v>0</v>
      </c>
      <c r="S152" s="316" t="s">
        <v>662</v>
      </c>
    </row>
    <row r="153" spans="1:21" s="286" customFormat="1" ht="48.75" customHeight="1" outlineLevel="2" x14ac:dyDescent="0.3">
      <c r="A153" s="276" t="s">
        <v>660</v>
      </c>
      <c r="B153" s="18" t="s">
        <v>670</v>
      </c>
      <c r="C153" s="186" t="s">
        <v>688</v>
      </c>
      <c r="D153" s="268" t="s">
        <v>231</v>
      </c>
      <c r="E153" s="329" t="s">
        <v>345</v>
      </c>
      <c r="F153" s="256" t="s">
        <v>29</v>
      </c>
      <c r="G153" s="173" t="s">
        <v>1</v>
      </c>
      <c r="H153" s="173" t="s">
        <v>1</v>
      </c>
      <c r="I153" s="173"/>
      <c r="J153" s="173"/>
      <c r="K153" s="131"/>
      <c r="L153" s="157"/>
      <c r="M153" s="131"/>
      <c r="N153" s="193">
        <v>0</v>
      </c>
      <c r="O153" s="193">
        <v>0</v>
      </c>
      <c r="P153" s="193">
        <v>0</v>
      </c>
      <c r="Q153" s="193">
        <v>0</v>
      </c>
      <c r="R153" s="193">
        <v>0</v>
      </c>
      <c r="S153" s="316" t="s">
        <v>662</v>
      </c>
    </row>
    <row r="154" spans="1:21" ht="39.6" outlineLevel="2" x14ac:dyDescent="0.3">
      <c r="A154" s="276" t="s">
        <v>663</v>
      </c>
      <c r="B154" s="288" t="s">
        <v>664</v>
      </c>
      <c r="C154" s="289" t="s">
        <v>738</v>
      </c>
      <c r="D154" s="290" t="s">
        <v>216</v>
      </c>
      <c r="E154" s="330" t="s">
        <v>665</v>
      </c>
      <c r="F154" s="291"/>
      <c r="G154" s="173" t="s">
        <v>1</v>
      </c>
      <c r="H154" s="173"/>
      <c r="I154" s="173"/>
      <c r="J154" s="173"/>
      <c r="K154" s="131"/>
      <c r="L154" s="157"/>
      <c r="M154" s="131"/>
      <c r="N154" s="195">
        <v>10000</v>
      </c>
      <c r="O154" s="195">
        <v>0</v>
      </c>
      <c r="P154" s="195">
        <v>0</v>
      </c>
      <c r="Q154" s="195">
        <v>0</v>
      </c>
      <c r="R154" s="193">
        <f t="shared" si="18"/>
        <v>10000</v>
      </c>
      <c r="S154" s="316" t="s">
        <v>33</v>
      </c>
      <c r="U154"/>
    </row>
    <row r="155" spans="1:21" ht="24" customHeight="1" outlineLevel="1" x14ac:dyDescent="0.3">
      <c r="A155" s="102"/>
      <c r="B155" s="73" t="s">
        <v>65</v>
      </c>
      <c r="C155" s="20" t="s">
        <v>56</v>
      </c>
      <c r="D155" s="217"/>
      <c r="E155" s="345"/>
      <c r="F155" s="248"/>
      <c r="G155" s="19"/>
      <c r="H155" s="19"/>
      <c r="I155" s="19"/>
      <c r="J155" s="19"/>
      <c r="K155" s="19"/>
      <c r="L155" s="19"/>
      <c r="M155" s="19"/>
      <c r="N155" s="198">
        <f>SUM(N156:N159)</f>
        <v>0</v>
      </c>
      <c r="O155" s="198">
        <f>SUM(O156:O159)</f>
        <v>0</v>
      </c>
      <c r="P155" s="198">
        <f>SUM(P156:P159)</f>
        <v>0</v>
      </c>
      <c r="Q155" s="198">
        <f>SUM(Q156:Q159)</f>
        <v>0</v>
      </c>
      <c r="R155" s="192">
        <f>SUM(N155:Q155)</f>
        <v>0</v>
      </c>
      <c r="S155" s="319"/>
      <c r="U155" s="207"/>
    </row>
    <row r="156" spans="1:21" ht="95.25" customHeight="1" outlineLevel="2" x14ac:dyDescent="0.3">
      <c r="A156" s="251" t="s">
        <v>544</v>
      </c>
      <c r="B156" s="288" t="s">
        <v>627</v>
      </c>
      <c r="C156" s="289" t="s">
        <v>628</v>
      </c>
      <c r="D156" s="187">
        <v>0.13</v>
      </c>
      <c r="E156" s="257" t="s">
        <v>347</v>
      </c>
      <c r="F156" s="256"/>
      <c r="G156" s="172" t="s">
        <v>1</v>
      </c>
      <c r="H156" s="172" t="s">
        <v>1</v>
      </c>
      <c r="I156" s="173" t="s">
        <v>1</v>
      </c>
      <c r="J156" s="188" t="s">
        <v>1</v>
      </c>
      <c r="K156" s="131"/>
      <c r="L156" s="188">
        <v>0.86</v>
      </c>
      <c r="M156" s="131"/>
      <c r="N156" s="194">
        <v>0</v>
      </c>
      <c r="O156" s="194">
        <v>0</v>
      </c>
      <c r="P156" s="194">
        <v>0</v>
      </c>
      <c r="Q156" s="194">
        <v>0</v>
      </c>
      <c r="R156" s="193">
        <f t="shared" ref="R156:R159" si="20">SUM(N156:Q156)</f>
        <v>0</v>
      </c>
      <c r="S156" s="316" t="s">
        <v>33</v>
      </c>
      <c r="U156"/>
    </row>
    <row r="157" spans="1:21" s="94" customFormat="1" ht="49.5" customHeight="1" outlineLevel="2" x14ac:dyDescent="0.3">
      <c r="A157" s="283" t="s">
        <v>545</v>
      </c>
      <c r="B157" s="70" t="s">
        <v>162</v>
      </c>
      <c r="C157" s="233" t="s">
        <v>578</v>
      </c>
      <c r="D157" s="306" t="s">
        <v>376</v>
      </c>
      <c r="E157" s="257" t="s">
        <v>347</v>
      </c>
      <c r="F157" s="261"/>
      <c r="G157" s="170">
        <v>3</v>
      </c>
      <c r="H157" s="170"/>
      <c r="I157" s="30"/>
      <c r="J157" s="30"/>
      <c r="K157" s="66"/>
      <c r="L157" s="30"/>
      <c r="M157" s="66">
        <v>3</v>
      </c>
      <c r="N157" s="194">
        <v>0</v>
      </c>
      <c r="O157" s="194">
        <v>0</v>
      </c>
      <c r="P157" s="194">
        <v>0</v>
      </c>
      <c r="Q157" s="194">
        <v>0</v>
      </c>
      <c r="R157" s="193">
        <f t="shared" si="20"/>
        <v>0</v>
      </c>
      <c r="S157" s="321" t="s">
        <v>220</v>
      </c>
    </row>
    <row r="158" spans="1:21" ht="66.75" customHeight="1" outlineLevel="2" x14ac:dyDescent="0.3">
      <c r="A158" s="283" t="s">
        <v>546</v>
      </c>
      <c r="B158" s="69" t="s">
        <v>577</v>
      </c>
      <c r="C158" s="33" t="s">
        <v>638</v>
      </c>
      <c r="D158" s="290" t="s">
        <v>52</v>
      </c>
      <c r="E158" s="257" t="s">
        <v>349</v>
      </c>
      <c r="F158" s="256"/>
      <c r="G158" s="172" t="s">
        <v>1</v>
      </c>
      <c r="H158" s="172" t="s">
        <v>1</v>
      </c>
      <c r="I158" s="173" t="s">
        <v>1</v>
      </c>
      <c r="J158" s="173" t="s">
        <v>1</v>
      </c>
      <c r="K158" s="131"/>
      <c r="L158" s="173" t="s">
        <v>1</v>
      </c>
      <c r="M158" s="131"/>
      <c r="N158" s="195">
        <v>0</v>
      </c>
      <c r="O158" s="195">
        <v>0</v>
      </c>
      <c r="P158" s="195">
        <v>0</v>
      </c>
      <c r="Q158" s="195">
        <v>0</v>
      </c>
      <c r="R158" s="193">
        <f t="shared" si="20"/>
        <v>0</v>
      </c>
      <c r="S158" s="316" t="s">
        <v>673</v>
      </c>
      <c r="U158"/>
    </row>
    <row r="159" spans="1:21" ht="51" customHeight="1" outlineLevel="2" x14ac:dyDescent="0.3">
      <c r="A159" s="283" t="s">
        <v>547</v>
      </c>
      <c r="B159" s="18" t="s">
        <v>598</v>
      </c>
      <c r="C159" s="186" t="s">
        <v>210</v>
      </c>
      <c r="D159" s="290" t="s">
        <v>337</v>
      </c>
      <c r="E159" s="257" t="s">
        <v>349</v>
      </c>
      <c r="F159" s="256"/>
      <c r="G159" s="6" t="s">
        <v>1</v>
      </c>
      <c r="H159" s="6" t="s">
        <v>1</v>
      </c>
      <c r="I159" s="32" t="s">
        <v>1</v>
      </c>
      <c r="J159" s="32" t="s">
        <v>1</v>
      </c>
      <c r="K159" s="131"/>
      <c r="L159" s="32" t="s">
        <v>1</v>
      </c>
      <c r="M159" s="131"/>
      <c r="N159" s="195">
        <v>0</v>
      </c>
      <c r="O159" s="195">
        <v>0</v>
      </c>
      <c r="P159" s="195">
        <v>0</v>
      </c>
      <c r="Q159" s="195">
        <v>0</v>
      </c>
      <c r="R159" s="193">
        <f t="shared" si="20"/>
        <v>0</v>
      </c>
      <c r="S159" s="316" t="s">
        <v>673</v>
      </c>
      <c r="U159"/>
    </row>
    <row r="160" spans="1:21" ht="37.5" customHeight="1" x14ac:dyDescent="0.3">
      <c r="A160" s="103"/>
      <c r="B160" s="83" t="s">
        <v>53</v>
      </c>
      <c r="C160" s="85" t="s">
        <v>211</v>
      </c>
      <c r="D160" s="215"/>
      <c r="E160" s="333"/>
      <c r="F160" s="221"/>
      <c r="G160" s="13"/>
      <c r="H160" s="13"/>
      <c r="I160" s="13"/>
      <c r="J160" s="13"/>
      <c r="K160" s="13"/>
      <c r="L160" s="13"/>
      <c r="M160" s="13"/>
      <c r="N160" s="189">
        <f>SUM(N161:N165)</f>
        <v>87500</v>
      </c>
      <c r="O160" s="189">
        <f>SUM(O161:O165)</f>
        <v>70000</v>
      </c>
      <c r="P160" s="189">
        <f>SUM(P161:P165)</f>
        <v>70000</v>
      </c>
      <c r="Q160" s="189">
        <f>SUM(Q161:Q165)</f>
        <v>77500</v>
      </c>
      <c r="R160" s="190">
        <f>SUM(R161:R165)</f>
        <v>305000</v>
      </c>
      <c r="S160" s="318"/>
      <c r="U160"/>
    </row>
    <row r="161" spans="1:21" ht="46.8" outlineLevel="1" x14ac:dyDescent="0.3">
      <c r="A161" s="277" t="s">
        <v>94</v>
      </c>
      <c r="B161" s="22" t="s">
        <v>97</v>
      </c>
      <c r="C161" s="81" t="s">
        <v>213</v>
      </c>
      <c r="D161" s="297" t="s">
        <v>377</v>
      </c>
      <c r="E161" s="346" t="s">
        <v>613</v>
      </c>
      <c r="F161" s="309" t="s">
        <v>62</v>
      </c>
      <c r="G161" s="21" t="s">
        <v>1</v>
      </c>
      <c r="H161" s="21" t="s">
        <v>1</v>
      </c>
      <c r="I161" s="21" t="s">
        <v>1</v>
      </c>
      <c r="J161" s="21" t="s">
        <v>1</v>
      </c>
      <c r="K161" s="21"/>
      <c r="L161" s="21"/>
      <c r="M161" s="21"/>
      <c r="N161" s="204">
        <v>0</v>
      </c>
      <c r="O161" s="204">
        <v>0</v>
      </c>
      <c r="P161" s="204">
        <v>0</v>
      </c>
      <c r="Q161" s="204">
        <v>0</v>
      </c>
      <c r="R161" s="193">
        <f t="shared" ref="R161:R167" si="21">SUM(N161:Q161)</f>
        <v>0</v>
      </c>
      <c r="S161" s="320" t="s">
        <v>33</v>
      </c>
      <c r="U161"/>
    </row>
    <row r="162" spans="1:21" ht="52.8" outlineLevel="1" x14ac:dyDescent="0.3">
      <c r="A162" s="250" t="s">
        <v>573</v>
      </c>
      <c r="B162" s="22" t="s">
        <v>572</v>
      </c>
      <c r="C162" s="81" t="s">
        <v>548</v>
      </c>
      <c r="D162" s="297" t="s">
        <v>378</v>
      </c>
      <c r="E162" s="347" t="s">
        <v>606</v>
      </c>
      <c r="F162" s="298" t="s">
        <v>38</v>
      </c>
      <c r="G162" s="21" t="s">
        <v>1</v>
      </c>
      <c r="H162" s="21" t="s">
        <v>1</v>
      </c>
      <c r="I162" s="21" t="s">
        <v>1</v>
      </c>
      <c r="J162" s="21" t="s">
        <v>1</v>
      </c>
      <c r="K162" s="21"/>
      <c r="L162" s="21"/>
      <c r="M162" s="21"/>
      <c r="N162" s="204">
        <v>70000</v>
      </c>
      <c r="O162" s="204">
        <v>70000</v>
      </c>
      <c r="P162" s="204">
        <v>70000</v>
      </c>
      <c r="Q162" s="204">
        <v>70000</v>
      </c>
      <c r="R162" s="193">
        <f t="shared" si="21"/>
        <v>280000</v>
      </c>
      <c r="S162" s="320" t="s">
        <v>33</v>
      </c>
      <c r="U162"/>
    </row>
    <row r="163" spans="1:21" s="286" customFormat="1" ht="50.25" customHeight="1" outlineLevel="1" x14ac:dyDescent="0.3">
      <c r="A163" s="294" t="s">
        <v>574</v>
      </c>
      <c r="B163" s="295" t="s">
        <v>581</v>
      </c>
      <c r="C163" s="296" t="s">
        <v>582</v>
      </c>
      <c r="D163" s="297" t="s">
        <v>580</v>
      </c>
      <c r="E163" s="347" t="s">
        <v>613</v>
      </c>
      <c r="F163" s="309"/>
      <c r="G163" s="265" t="s">
        <v>1</v>
      </c>
      <c r="H163" s="265"/>
      <c r="I163" s="265"/>
      <c r="J163" s="265"/>
      <c r="K163" s="265"/>
      <c r="L163" s="265"/>
      <c r="M163" s="265"/>
      <c r="N163" s="204">
        <v>7500</v>
      </c>
      <c r="O163" s="204">
        <v>0</v>
      </c>
      <c r="P163" s="204">
        <v>0</v>
      </c>
      <c r="Q163" s="204">
        <v>0</v>
      </c>
      <c r="R163" s="279">
        <f t="shared" ref="R163:R164" si="22">SUM(N163:Q163)</f>
        <v>7500</v>
      </c>
      <c r="S163" s="320" t="s">
        <v>33</v>
      </c>
    </row>
    <row r="164" spans="1:21" s="286" customFormat="1" ht="42" customHeight="1" outlineLevel="1" x14ac:dyDescent="0.3">
      <c r="A164" s="294" t="s">
        <v>575</v>
      </c>
      <c r="B164" s="288" t="s">
        <v>584</v>
      </c>
      <c r="C164" s="296" t="s">
        <v>683</v>
      </c>
      <c r="D164" s="297" t="s">
        <v>583</v>
      </c>
      <c r="E164" s="347" t="s">
        <v>613</v>
      </c>
      <c r="F164" s="309"/>
      <c r="G164" s="265" t="s">
        <v>1</v>
      </c>
      <c r="H164" s="265"/>
      <c r="I164" s="265"/>
      <c r="J164" s="265"/>
      <c r="K164" s="265"/>
      <c r="L164" s="265"/>
      <c r="M164" s="265"/>
      <c r="N164" s="204">
        <v>10000</v>
      </c>
      <c r="O164" s="204">
        <v>0</v>
      </c>
      <c r="P164" s="204">
        <v>0</v>
      </c>
      <c r="Q164" s="204">
        <v>0</v>
      </c>
      <c r="R164" s="279">
        <f t="shared" si="22"/>
        <v>10000</v>
      </c>
      <c r="S164" s="320" t="s">
        <v>33</v>
      </c>
    </row>
    <row r="165" spans="1:21" ht="39.6" outlineLevel="1" x14ac:dyDescent="0.3">
      <c r="A165" s="250" t="s">
        <v>576</v>
      </c>
      <c r="B165" s="219" t="s">
        <v>96</v>
      </c>
      <c r="C165" s="240" t="s">
        <v>214</v>
      </c>
      <c r="D165" s="297" t="s">
        <v>551</v>
      </c>
      <c r="E165" s="347" t="s">
        <v>613</v>
      </c>
      <c r="F165" s="309" t="s">
        <v>238</v>
      </c>
      <c r="G165" s="265"/>
      <c r="H165" s="265"/>
      <c r="I165" s="265"/>
      <c r="J165" s="265" t="s">
        <v>1</v>
      </c>
      <c r="K165" s="265"/>
      <c r="L165" s="265"/>
      <c r="M165" s="265"/>
      <c r="N165" s="204">
        <v>0</v>
      </c>
      <c r="O165" s="204">
        <v>0</v>
      </c>
      <c r="P165" s="204">
        <v>0</v>
      </c>
      <c r="Q165" s="204">
        <v>7500</v>
      </c>
      <c r="R165" s="279">
        <f t="shared" si="21"/>
        <v>7500</v>
      </c>
      <c r="S165" s="320" t="s">
        <v>33</v>
      </c>
      <c r="U165"/>
    </row>
    <row r="166" spans="1:21" ht="39.6" outlineLevel="1" x14ac:dyDescent="0.3">
      <c r="A166" s="278" t="s">
        <v>549</v>
      </c>
      <c r="B166" s="22" t="s">
        <v>228</v>
      </c>
      <c r="C166" s="34" t="s">
        <v>230</v>
      </c>
      <c r="D166" s="290" t="s">
        <v>231</v>
      </c>
      <c r="E166" s="330" t="s">
        <v>614</v>
      </c>
      <c r="F166" s="291" t="s">
        <v>141</v>
      </c>
      <c r="G166" s="29" t="s">
        <v>1</v>
      </c>
      <c r="H166" s="29" t="s">
        <v>1</v>
      </c>
      <c r="I166" s="31"/>
      <c r="J166" s="31"/>
      <c r="K166" s="31"/>
      <c r="L166" s="31"/>
      <c r="M166" s="31"/>
      <c r="N166" s="196">
        <v>0</v>
      </c>
      <c r="O166" s="196">
        <v>0</v>
      </c>
      <c r="P166" s="196">
        <v>0</v>
      </c>
      <c r="Q166" s="196">
        <v>0</v>
      </c>
      <c r="R166" s="193">
        <f t="shared" si="21"/>
        <v>0</v>
      </c>
      <c r="S166" s="320" t="s">
        <v>229</v>
      </c>
      <c r="U166"/>
    </row>
    <row r="167" spans="1:21" ht="66" outlineLevel="1" x14ac:dyDescent="0.3">
      <c r="A167" s="278" t="s">
        <v>550</v>
      </c>
      <c r="B167" s="218" t="s">
        <v>91</v>
      </c>
      <c r="C167" s="228" t="s">
        <v>232</v>
      </c>
      <c r="D167" s="290" t="s">
        <v>61</v>
      </c>
      <c r="E167" s="330" t="s">
        <v>615</v>
      </c>
      <c r="F167" s="291" t="s">
        <v>30</v>
      </c>
      <c r="G167" s="29" t="s">
        <v>1</v>
      </c>
      <c r="H167" s="29" t="s">
        <v>1</v>
      </c>
      <c r="I167" s="31" t="s">
        <v>1</v>
      </c>
      <c r="J167" s="31"/>
      <c r="K167" s="31"/>
      <c r="L167" s="31"/>
      <c r="M167" s="31"/>
      <c r="N167" s="196">
        <v>0</v>
      </c>
      <c r="O167" s="196">
        <v>0</v>
      </c>
      <c r="P167" s="196">
        <v>0</v>
      </c>
      <c r="Q167" s="196">
        <v>0</v>
      </c>
      <c r="R167" s="193">
        <f t="shared" si="21"/>
        <v>0</v>
      </c>
      <c r="S167" s="320" t="s">
        <v>227</v>
      </c>
      <c r="U167"/>
    </row>
    <row r="169" spans="1:21" ht="33.75" customHeight="1" x14ac:dyDescent="0.3">
      <c r="B169" s="411" t="s">
        <v>163</v>
      </c>
      <c r="C169" s="411"/>
      <c r="D169" s="411"/>
      <c r="E169" s="411"/>
      <c r="F169" s="411"/>
      <c r="G169" s="411"/>
      <c r="H169" s="411"/>
      <c r="I169" s="411"/>
      <c r="J169" s="411"/>
      <c r="K169" s="411"/>
      <c r="L169" s="411"/>
      <c r="M169" s="411"/>
      <c r="N169" s="411"/>
      <c r="O169" s="105"/>
      <c r="P169" s="105"/>
      <c r="Q169" s="35"/>
    </row>
    <row r="171" spans="1:21" x14ac:dyDescent="0.3">
      <c r="A171" s="104"/>
      <c r="B171" s="87" t="s">
        <v>622</v>
      </c>
    </row>
    <row r="172" spans="1:21" x14ac:dyDescent="0.3">
      <c r="A172" s="104"/>
      <c r="B172" s="87" t="s">
        <v>164</v>
      </c>
    </row>
    <row r="173" spans="1:21" x14ac:dyDescent="0.3">
      <c r="A173" s="104"/>
      <c r="B173" s="87" t="s">
        <v>165</v>
      </c>
    </row>
    <row r="174" spans="1:21" x14ac:dyDescent="0.3">
      <c r="A174" s="104"/>
      <c r="B174" s="87" t="s">
        <v>166</v>
      </c>
    </row>
    <row r="175" spans="1:21" x14ac:dyDescent="0.3">
      <c r="A175" s="104"/>
      <c r="B175" s="87" t="s">
        <v>167</v>
      </c>
    </row>
    <row r="176" spans="1:21" x14ac:dyDescent="0.3">
      <c r="A176" s="104"/>
      <c r="B176" s="87" t="s">
        <v>168</v>
      </c>
    </row>
    <row r="177" spans="1:2" ht="28.8" x14ac:dyDescent="0.3">
      <c r="A177" s="104"/>
      <c r="B177" s="87" t="s">
        <v>169</v>
      </c>
    </row>
    <row r="178" spans="1:2" x14ac:dyDescent="0.3">
      <c r="A178" s="104"/>
      <c r="B178" s="87" t="s">
        <v>170</v>
      </c>
    </row>
    <row r="179" spans="1:2" x14ac:dyDescent="0.3">
      <c r="A179" s="104"/>
      <c r="B179" s="87" t="s">
        <v>237</v>
      </c>
    </row>
    <row r="180" spans="1:2" x14ac:dyDescent="0.3">
      <c r="A180" s="104"/>
      <c r="B180" s="87" t="s">
        <v>171</v>
      </c>
    </row>
    <row r="181" spans="1:2" x14ac:dyDescent="0.3">
      <c r="A181" s="104"/>
      <c r="B181" s="87" t="s">
        <v>172</v>
      </c>
    </row>
    <row r="182" spans="1:2" x14ac:dyDescent="0.3">
      <c r="A182" s="104"/>
      <c r="B182" s="87" t="s">
        <v>173</v>
      </c>
    </row>
    <row r="183" spans="1:2" x14ac:dyDescent="0.3">
      <c r="A183" s="104"/>
      <c r="B183" s="87" t="s">
        <v>174</v>
      </c>
    </row>
    <row r="184" spans="1:2" ht="28.8" x14ac:dyDescent="0.3">
      <c r="A184" s="104"/>
      <c r="B184" s="87" t="s">
        <v>175</v>
      </c>
    </row>
    <row r="185" spans="1:2" x14ac:dyDescent="0.3">
      <c r="A185" s="104"/>
      <c r="B185" s="87" t="s">
        <v>176</v>
      </c>
    </row>
    <row r="186" spans="1:2" x14ac:dyDescent="0.3">
      <c r="A186" s="104"/>
      <c r="B186" s="87" t="s">
        <v>177</v>
      </c>
    </row>
    <row r="187" spans="1:2" x14ac:dyDescent="0.3">
      <c r="A187" s="104"/>
      <c r="B187" s="87" t="s">
        <v>178</v>
      </c>
    </row>
    <row r="188" spans="1:2" ht="28.8" x14ac:dyDescent="0.3">
      <c r="A188" s="104"/>
      <c r="B188" s="87" t="s">
        <v>696</v>
      </c>
    </row>
    <row r="189" spans="1:2" x14ac:dyDescent="0.3">
      <c r="A189" s="104"/>
      <c r="B189" s="87"/>
    </row>
    <row r="190" spans="1:2" x14ac:dyDescent="0.3">
      <c r="A190" s="104"/>
      <c r="B190" s="87"/>
    </row>
    <row r="191" spans="1:2" x14ac:dyDescent="0.3">
      <c r="A191" s="104"/>
      <c r="B191" s="87"/>
    </row>
    <row r="192" spans="1:2" x14ac:dyDescent="0.3">
      <c r="A192" s="104"/>
      <c r="B192" s="87"/>
    </row>
    <row r="193" spans="1:2" x14ac:dyDescent="0.3">
      <c r="A193" s="104"/>
      <c r="B193" s="87"/>
    </row>
  </sheetData>
  <autoFilter ref="A3:S167"/>
  <customSheetViews>
    <customSheetView guid="{DF47C941-7491-4E69-903E-127DDC4210F9}" showAutoFilter="1" hiddenColumns="1">
      <pane ySplit="3" topLeftCell="A66" activePane="bottomLeft" state="frozen"/>
      <selection pane="bottomLeft" activeCell="A69" sqref="A69:S69"/>
      <pageMargins left="0.70866141732283472" right="0.70866141732283472" top="0.74803149606299213" bottom="0.74803149606299213" header="0.31496062992125984" footer="0.31496062992125984"/>
      <pageSetup paperSize="9" orientation="landscape" r:id="rId1"/>
      <autoFilter ref="A3:S167"/>
    </customSheetView>
    <customSheetView guid="{BD469A87-B9B4-472B-ADF9-9940CA95A666}" showAutoFilter="1" hiddenColumns="1">
      <pane ySplit="3" topLeftCell="A94" activePane="bottomLeft" state="frozen"/>
      <selection pane="bottomLeft" activeCell="E134" sqref="E134"/>
      <pageMargins left="0.70866141732283472" right="0.70866141732283472" top="0.74803149606299213" bottom="0.74803149606299213" header="0.31496062992125984" footer="0.31496062992125984"/>
      <pageSetup paperSize="9" orientation="landscape" r:id="rId2"/>
      <autoFilter ref="A3:S167"/>
    </customSheetView>
    <customSheetView guid="{C1D248E8-6202-4F7B-8CEA-DBA57A53D2D5}" scale="75" showAutoFilter="1" hiddenColumns="1">
      <pane ySplit="3" topLeftCell="A4" activePane="bottomLeft" state="frozen"/>
      <selection pane="bottomLeft" activeCell="O34" sqref="O34"/>
      <pageMargins left="0.70866141732283472" right="0.70866141732283472" top="0.74803149606299213" bottom="0.74803149606299213" header="0.31496062992125984" footer="0.31496062992125984"/>
      <pageSetup paperSize="9" orientation="landscape" r:id="rId3"/>
      <autoFilter ref="A3:S199"/>
    </customSheetView>
    <customSheetView guid="{ACFD6F79-37B1-4D2D-B2A5-C6F3063099F5}" scale="75" showAutoFilter="1" hiddenColumns="1">
      <pane ySplit="3" topLeftCell="A4" activePane="bottomLeft" state="frozen"/>
      <selection pane="bottomLeft" activeCell="E20" sqref="E20"/>
      <pageMargins left="0.70866141732283472" right="0.70866141732283472" top="0.74803149606299213" bottom="0.74803149606299213" header="0.31496062992125984" footer="0.31496062992125984"/>
      <pageSetup paperSize="9" orientation="landscape" r:id="rId4"/>
      <autoFilter ref="B1:T1"/>
    </customSheetView>
    <customSheetView guid="{1C4F7B03-CC8F-473E-9C2D-7057E5D753CC}" showAutoFilter="1" hiddenColumns="1" topLeftCell="B1">
      <pane ySplit="3" topLeftCell="A19" activePane="bottomLeft" state="frozen"/>
      <selection pane="bottomLeft" activeCell="B21" sqref="B21"/>
      <pageMargins left="0.70866141732283472" right="0.70866141732283472" top="0.74803149606299213" bottom="0.74803149606299213" header="0.31496062992125984" footer="0.31496062992125984"/>
      <pageSetup paperSize="9" orientation="landscape" r:id="rId5"/>
      <autoFilter ref="B1:T1"/>
    </customSheetView>
    <customSheetView guid="{C01776F8-EFD4-4405-8E12-2CF669909B6C}" showAutoFilter="1" hiddenColumns="1" topLeftCell="B1">
      <pane ySplit="3" topLeftCell="A201" activePane="bottomLeft" state="frozen"/>
      <selection pane="bottomLeft" activeCell="N190" sqref="N190"/>
      <pageMargins left="0.70866141732283472" right="0.70866141732283472" top="0.74803149606299213" bottom="0.74803149606299213" header="0.31496062992125984" footer="0.31496062992125984"/>
      <pageSetup paperSize="9" orientation="landscape" r:id="rId6"/>
      <autoFilter ref="B1:T1"/>
    </customSheetView>
    <customSheetView guid="{4C416A5B-6F74-494E-82D4-716F742D1FE6}" showAutoFilter="1" hiddenColumns="1" topLeftCell="A138">
      <selection activeCell="B141" sqref="B141"/>
      <pageMargins left="0.70866141732283472" right="0.70866141732283472" top="0.74803149606299213" bottom="0.74803149606299213" header="0.31496062992125984" footer="0.31496062992125984"/>
      <pageSetup paperSize="9" orientation="landscape" r:id="rId7"/>
      <autoFilter ref="A3:U174"/>
    </customSheetView>
    <customSheetView guid="{2F779116-4D69-4176-B6C2-18A3BB3874EE}" scale="75" showAutoFilter="1" hiddenColumns="1">
      <pane ySplit="3" topLeftCell="A30" activePane="bottomLeft" state="frozen"/>
      <selection pane="bottomLeft" activeCell="O34" sqref="O34"/>
      <pageMargins left="0.70866141732283472" right="0.70866141732283472" top="0.74803149606299213" bottom="0.74803149606299213" header="0.31496062992125984" footer="0.31496062992125984"/>
      <pageSetup paperSize="9" orientation="landscape" r:id="rId8"/>
      <autoFilter ref="A3:S168"/>
    </customSheetView>
  </customSheetViews>
  <mergeCells count="3">
    <mergeCell ref="G1:M1"/>
    <mergeCell ref="P1:S1"/>
    <mergeCell ref="B169:N169"/>
  </mergeCells>
  <pageMargins left="0.70866141732283472" right="0.70866141732283472" top="0.74803149606299213" bottom="0.74803149606299213" header="0.31496062992125984" footer="0.31496062992125984"/>
  <pageSetup paperSize="9"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workbookViewId="0">
      <selection activeCell="E12" sqref="E12"/>
    </sheetView>
  </sheetViews>
  <sheetFormatPr defaultRowHeight="14.4" x14ac:dyDescent="0.3"/>
  <cols>
    <col min="2" max="2" width="34.6640625" customWidth="1"/>
    <col min="3" max="3" width="18.88671875" customWidth="1"/>
    <col min="4" max="4" width="13.44140625" customWidth="1"/>
    <col min="14" max="14" width="12.33203125" customWidth="1"/>
    <col min="15" max="15" width="15.44140625" customWidth="1"/>
    <col min="17" max="17" width="24.5546875" customWidth="1"/>
    <col min="18" max="18" width="23" customWidth="1"/>
  </cols>
  <sheetData>
    <row r="1" spans="1:20" x14ac:dyDescent="0.3">
      <c r="Q1" s="314"/>
      <c r="R1" s="314"/>
      <c r="S1" s="314"/>
      <c r="T1" s="314"/>
    </row>
    <row r="2" spans="1:20" x14ac:dyDescent="0.3">
      <c r="C2" s="28" t="s">
        <v>235</v>
      </c>
      <c r="D2" s="28"/>
      <c r="E2" s="88"/>
    </row>
    <row r="4" spans="1:20" ht="24.6" x14ac:dyDescent="0.3">
      <c r="A4" s="108" t="s">
        <v>6</v>
      </c>
      <c r="B4" s="11" t="s">
        <v>11</v>
      </c>
      <c r="C4" s="17" t="s">
        <v>2</v>
      </c>
      <c r="D4" s="17" t="s">
        <v>240</v>
      </c>
      <c r="E4" s="26" t="s">
        <v>10</v>
      </c>
      <c r="F4" s="26" t="s">
        <v>28</v>
      </c>
      <c r="G4" s="17">
        <v>2020</v>
      </c>
      <c r="H4" s="216">
        <v>2021</v>
      </c>
      <c r="I4" s="216">
        <v>2022</v>
      </c>
      <c r="J4" s="216">
        <v>2023</v>
      </c>
      <c r="K4" s="17" t="s">
        <v>239</v>
      </c>
      <c r="L4" s="2">
        <v>2020</v>
      </c>
      <c r="M4" s="2">
        <v>2021</v>
      </c>
      <c r="N4" s="2">
        <v>2022</v>
      </c>
      <c r="O4" s="2">
        <v>2023</v>
      </c>
      <c r="P4" s="68" t="s">
        <v>3</v>
      </c>
      <c r="Q4" s="107" t="s">
        <v>103</v>
      </c>
      <c r="R4" s="115" t="s">
        <v>236</v>
      </c>
    </row>
    <row r="5" spans="1:20" ht="79.2" x14ac:dyDescent="0.3">
      <c r="A5" s="40" t="s">
        <v>747</v>
      </c>
      <c r="B5" s="385" t="s">
        <v>748</v>
      </c>
      <c r="C5" s="227" t="s">
        <v>749</v>
      </c>
      <c r="D5" s="229" t="s">
        <v>247</v>
      </c>
      <c r="E5" s="330" t="s">
        <v>607</v>
      </c>
      <c r="F5" s="291" t="s">
        <v>339</v>
      </c>
      <c r="G5" s="214" t="s">
        <v>1</v>
      </c>
      <c r="H5" s="214" t="s">
        <v>1</v>
      </c>
      <c r="I5" s="214" t="s">
        <v>1</v>
      </c>
      <c r="J5" s="214" t="s">
        <v>1</v>
      </c>
      <c r="K5" s="131"/>
      <c r="L5" s="214">
        <v>0</v>
      </c>
      <c r="M5" s="131">
        <v>0</v>
      </c>
      <c r="N5" s="195">
        <v>0</v>
      </c>
      <c r="O5" s="195">
        <v>0</v>
      </c>
      <c r="P5" s="195">
        <v>0</v>
      </c>
      <c r="Q5" s="195" t="s">
        <v>35</v>
      </c>
      <c r="R5" s="193" t="s">
        <v>750</v>
      </c>
    </row>
    <row r="6" spans="1:20" ht="66" x14ac:dyDescent="0.3">
      <c r="A6" s="274" t="s">
        <v>597</v>
      </c>
      <c r="B6" s="288" t="s">
        <v>152</v>
      </c>
      <c r="C6" s="292" t="s">
        <v>682</v>
      </c>
      <c r="D6" s="290" t="s">
        <v>58</v>
      </c>
      <c r="E6" s="341" t="s">
        <v>141</v>
      </c>
      <c r="F6" s="291" t="s">
        <v>37</v>
      </c>
      <c r="G6" s="223" t="s">
        <v>1</v>
      </c>
      <c r="H6" s="223" t="s">
        <v>1</v>
      </c>
      <c r="I6" s="290"/>
      <c r="J6" s="290"/>
      <c r="K6" s="290"/>
      <c r="L6" s="226">
        <v>0</v>
      </c>
      <c r="M6" s="226">
        <v>0</v>
      </c>
      <c r="N6" s="226">
        <v>0</v>
      </c>
      <c r="O6" s="226">
        <v>0</v>
      </c>
      <c r="P6" s="229">
        <v>0</v>
      </c>
      <c r="Q6" s="313" t="s">
        <v>219</v>
      </c>
      <c r="R6" s="193" t="s">
        <v>753</v>
      </c>
      <c r="S6" s="386"/>
    </row>
    <row r="7" spans="1:20" ht="68.400000000000006" x14ac:dyDescent="0.3">
      <c r="A7" s="230" t="s">
        <v>484</v>
      </c>
      <c r="B7" s="149" t="s">
        <v>629</v>
      </c>
      <c r="C7" s="227" t="s">
        <v>630</v>
      </c>
      <c r="D7" s="290" t="s">
        <v>283</v>
      </c>
      <c r="E7" s="330" t="s">
        <v>607</v>
      </c>
      <c r="F7" s="291"/>
      <c r="G7" s="213" t="s">
        <v>1</v>
      </c>
      <c r="H7" s="226" t="s">
        <v>1</v>
      </c>
      <c r="I7" s="226" t="s">
        <v>1</v>
      </c>
      <c r="J7" s="213" t="s">
        <v>1</v>
      </c>
      <c r="K7" s="131"/>
      <c r="L7" s="213">
        <v>0</v>
      </c>
      <c r="M7" s="131">
        <v>0</v>
      </c>
      <c r="N7" s="195">
        <v>0</v>
      </c>
      <c r="O7" s="195">
        <v>0</v>
      </c>
      <c r="P7" s="195">
        <v>0</v>
      </c>
      <c r="Q7" s="195" t="s">
        <v>35</v>
      </c>
      <c r="R7" s="193" t="s">
        <v>750</v>
      </c>
      <c r="S7" s="386"/>
    </row>
    <row r="8" spans="1:20" ht="52.8" x14ac:dyDescent="0.3">
      <c r="A8" s="294" t="s">
        <v>93</v>
      </c>
      <c r="B8" s="292" t="s">
        <v>95</v>
      </c>
      <c r="C8" s="296" t="s">
        <v>212</v>
      </c>
      <c r="D8" s="270">
        <v>3</v>
      </c>
      <c r="E8" s="339" t="s">
        <v>379</v>
      </c>
      <c r="F8" s="309" t="s">
        <v>380</v>
      </c>
      <c r="G8" s="21" t="s">
        <v>1</v>
      </c>
      <c r="H8" s="21" t="s">
        <v>1</v>
      </c>
      <c r="I8" s="21" t="s">
        <v>1</v>
      </c>
      <c r="J8" s="21" t="s">
        <v>1</v>
      </c>
      <c r="K8" s="21"/>
      <c r="L8" s="21">
        <v>0</v>
      </c>
      <c r="M8" s="21">
        <v>0</v>
      </c>
      <c r="N8" s="204">
        <v>0</v>
      </c>
      <c r="O8" s="204">
        <v>0</v>
      </c>
      <c r="P8" s="204">
        <v>0</v>
      </c>
      <c r="Q8" s="357" t="s">
        <v>579</v>
      </c>
      <c r="R8" s="193" t="s">
        <v>752</v>
      </c>
    </row>
  </sheetData>
  <customSheetViews>
    <customSheetView guid="{DF47C941-7491-4E69-903E-127DDC4210F9}">
      <selection activeCell="E12" sqref="E12"/>
      <pageMargins left="0.7" right="0.7" top="0.75" bottom="0.75" header="0.3" footer="0.3"/>
      <pageSetup paperSize="9" orientation="portrait" r:id="rId1"/>
    </customSheetView>
    <customSheetView guid="{BD469A87-B9B4-472B-ADF9-9940CA95A666}">
      <selection activeCell="D55" sqref="D55"/>
      <pageMargins left="0.7" right="0.7" top="0.75" bottom="0.75" header="0.3" footer="0.3"/>
      <pageSetup paperSize="9" orientation="portrait" r:id="rId2"/>
    </customSheetView>
    <customSheetView guid="{C1D248E8-6202-4F7B-8CEA-DBA57A53D2D5}" topLeftCell="A4">
      <selection activeCell="B9" sqref="B9"/>
      <pageMargins left="0.7" right="0.7" top="0.75" bottom="0.75" header="0.3" footer="0.3"/>
      <pageSetup paperSize="9" orientation="portrait" r:id="rId3"/>
    </customSheetView>
    <customSheetView guid="{4C416A5B-6F74-494E-82D4-716F742D1FE6}">
      <selection activeCell="Q13" sqref="Q13"/>
      <pageMargins left="0.7" right="0.7" top="0.75" bottom="0.75" header="0.3" footer="0.3"/>
      <pageSetup paperSize="9" orientation="portrait" r:id="rId4"/>
    </customSheetView>
    <customSheetView guid="{2F779116-4D69-4176-B6C2-18A3BB3874EE}" state="hidden" topLeftCell="A4">
      <selection activeCell="B9" sqref="B9"/>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2"/>
  <sheetViews>
    <sheetView tabSelected="1" workbookViewId="0">
      <selection activeCell="F9" sqref="F9"/>
    </sheetView>
  </sheetViews>
  <sheetFormatPr defaultRowHeight="14.4" x14ac:dyDescent="0.3"/>
  <cols>
    <col min="1" max="1" width="10.21875" customWidth="1"/>
    <col min="2" max="2" width="34.6640625" customWidth="1"/>
    <col min="3" max="3" width="18.88671875" customWidth="1"/>
    <col min="4" max="4" width="13.44140625" customWidth="1"/>
    <col min="14" max="14" width="12.33203125" customWidth="1"/>
    <col min="15" max="15" width="15.44140625" customWidth="1"/>
    <col min="17" max="17" width="24.5546875" customWidth="1"/>
    <col min="18" max="18" width="23" customWidth="1"/>
  </cols>
  <sheetData>
    <row r="2" spans="1:18" s="286" customFormat="1" x14ac:dyDescent="0.3">
      <c r="C2" s="397" t="s">
        <v>799</v>
      </c>
      <c r="D2" s="388"/>
      <c r="E2" s="388"/>
      <c r="F2" s="388"/>
      <c r="G2" s="388"/>
      <c r="H2" s="87"/>
      <c r="I2" s="87"/>
      <c r="J2" s="87"/>
      <c r="K2" s="87"/>
      <c r="L2" s="87"/>
      <c r="M2" s="87"/>
      <c r="N2" s="87"/>
    </row>
    <row r="4" spans="1:18" ht="24.6" x14ac:dyDescent="0.3">
      <c r="A4" s="108" t="s">
        <v>6</v>
      </c>
      <c r="B4" s="11" t="s">
        <v>11</v>
      </c>
      <c r="C4" s="216" t="s">
        <v>2</v>
      </c>
      <c r="D4" s="216" t="s">
        <v>754</v>
      </c>
      <c r="E4" s="287" t="s">
        <v>10</v>
      </c>
      <c r="F4" s="287" t="s">
        <v>28</v>
      </c>
      <c r="G4" s="216">
        <v>2020</v>
      </c>
      <c r="H4" s="216">
        <v>2021</v>
      </c>
      <c r="I4" s="216">
        <v>2022</v>
      </c>
      <c r="J4" s="216">
        <v>2023</v>
      </c>
      <c r="K4" s="216" t="s">
        <v>239</v>
      </c>
      <c r="L4" s="2">
        <v>2020</v>
      </c>
      <c r="M4" s="2">
        <v>2021</v>
      </c>
      <c r="N4" s="2">
        <v>2022</v>
      </c>
      <c r="O4" s="2">
        <v>2023</v>
      </c>
      <c r="P4" s="68" t="s">
        <v>3</v>
      </c>
      <c r="Q4" s="107" t="s">
        <v>103</v>
      </c>
      <c r="R4" s="115" t="s">
        <v>236</v>
      </c>
    </row>
    <row r="5" spans="1:18" ht="85.95" customHeight="1" x14ac:dyDescent="0.3">
      <c r="A5" s="40" t="s">
        <v>787</v>
      </c>
      <c r="B5" s="385" t="s">
        <v>769</v>
      </c>
      <c r="C5" s="227" t="s">
        <v>758</v>
      </c>
      <c r="D5" s="229" t="s">
        <v>755</v>
      </c>
      <c r="E5" s="387" t="s">
        <v>756</v>
      </c>
      <c r="F5" s="291" t="s">
        <v>785</v>
      </c>
      <c r="G5" s="214" t="s">
        <v>1</v>
      </c>
      <c r="H5" s="214" t="s">
        <v>1</v>
      </c>
      <c r="I5" s="214"/>
      <c r="J5" s="214"/>
      <c r="K5" s="131"/>
      <c r="L5" s="214">
        <v>0</v>
      </c>
      <c r="M5" s="131">
        <v>0</v>
      </c>
      <c r="N5" s="195">
        <v>0</v>
      </c>
      <c r="O5" s="195">
        <v>0</v>
      </c>
      <c r="P5" s="195">
        <v>0</v>
      </c>
      <c r="Q5" s="195" t="s">
        <v>757</v>
      </c>
      <c r="R5" s="193" t="s">
        <v>761</v>
      </c>
    </row>
    <row r="6" spans="1:18" s="286" customFormat="1" ht="157.19999999999999" customHeight="1" x14ac:dyDescent="0.3">
      <c r="A6" s="40" t="s">
        <v>789</v>
      </c>
      <c r="B6" s="218" t="s">
        <v>764</v>
      </c>
      <c r="C6" s="390" t="s">
        <v>765</v>
      </c>
      <c r="D6" s="297" t="s">
        <v>766</v>
      </c>
      <c r="E6" s="392" t="s">
        <v>141</v>
      </c>
      <c r="F6" s="309" t="s">
        <v>786</v>
      </c>
      <c r="G6" s="391" t="s">
        <v>1</v>
      </c>
      <c r="H6" s="391" t="s">
        <v>1</v>
      </c>
      <c r="I6" s="21"/>
      <c r="J6" s="21"/>
      <c r="K6" s="21"/>
      <c r="L6" s="21">
        <v>0</v>
      </c>
      <c r="M6" s="21">
        <v>0</v>
      </c>
      <c r="N6" s="21">
        <v>0</v>
      </c>
      <c r="O6" s="21">
        <v>0</v>
      </c>
      <c r="P6" s="21">
        <v>0</v>
      </c>
      <c r="Q6" s="195" t="s">
        <v>227</v>
      </c>
      <c r="R6" s="193" t="s">
        <v>763</v>
      </c>
    </row>
    <row r="7" spans="1:18" s="286" customFormat="1" ht="85.95" customHeight="1" x14ac:dyDescent="0.3">
      <c r="A7" s="40" t="s">
        <v>790</v>
      </c>
      <c r="B7" s="218" t="s">
        <v>770</v>
      </c>
      <c r="C7" s="390" t="s">
        <v>794</v>
      </c>
      <c r="D7" s="297" t="s">
        <v>768</v>
      </c>
      <c r="E7" s="392" t="s">
        <v>141</v>
      </c>
      <c r="F7" s="298" t="s">
        <v>767</v>
      </c>
      <c r="G7" s="21" t="s">
        <v>1</v>
      </c>
      <c r="H7" s="21" t="s">
        <v>1</v>
      </c>
      <c r="I7" s="389"/>
      <c r="J7" s="389"/>
      <c r="K7" s="389"/>
      <c r="L7" s="21">
        <v>0</v>
      </c>
      <c r="M7" s="21">
        <v>0</v>
      </c>
      <c r="N7" s="21">
        <v>0</v>
      </c>
      <c r="O7" s="21">
        <v>0</v>
      </c>
      <c r="P7" s="21">
        <v>0</v>
      </c>
      <c r="Q7" s="195" t="s">
        <v>227</v>
      </c>
      <c r="R7" s="193" t="s">
        <v>771</v>
      </c>
    </row>
    <row r="8" spans="1:18" s="286" customFormat="1" ht="69.599999999999994" x14ac:dyDescent="0.3">
      <c r="A8" s="40" t="s">
        <v>788</v>
      </c>
      <c r="B8" s="218" t="s">
        <v>759</v>
      </c>
      <c r="C8" s="390" t="s">
        <v>797</v>
      </c>
      <c r="D8" s="297" t="s">
        <v>760</v>
      </c>
      <c r="E8" s="387" t="s">
        <v>756</v>
      </c>
      <c r="F8" s="291" t="s">
        <v>785</v>
      </c>
      <c r="G8" s="391" t="s">
        <v>1</v>
      </c>
      <c r="H8" s="391" t="s">
        <v>1</v>
      </c>
      <c r="I8" s="21" t="s">
        <v>1</v>
      </c>
      <c r="J8" s="21"/>
      <c r="K8" s="21"/>
      <c r="L8" s="21">
        <v>0</v>
      </c>
      <c r="M8" s="21">
        <v>0</v>
      </c>
      <c r="N8" s="21">
        <v>0</v>
      </c>
      <c r="O8" s="21">
        <v>0</v>
      </c>
      <c r="P8" s="21">
        <v>0</v>
      </c>
      <c r="Q8" s="195" t="s">
        <v>757</v>
      </c>
      <c r="R8" s="193" t="s">
        <v>762</v>
      </c>
    </row>
    <row r="9" spans="1:18" s="286" customFormat="1" ht="69.599999999999994" x14ac:dyDescent="0.3">
      <c r="A9" s="40" t="s">
        <v>791</v>
      </c>
      <c r="B9" s="218" t="s">
        <v>798</v>
      </c>
      <c r="C9" s="390" t="s">
        <v>775</v>
      </c>
      <c r="D9" s="297" t="s">
        <v>773</v>
      </c>
      <c r="E9" s="392" t="s">
        <v>141</v>
      </c>
      <c r="F9" s="298" t="s">
        <v>767</v>
      </c>
      <c r="G9" s="21" t="s">
        <v>1</v>
      </c>
      <c r="H9" s="21"/>
      <c r="I9" s="389"/>
      <c r="J9" s="389"/>
      <c r="K9" s="389"/>
      <c r="L9" s="21">
        <v>0</v>
      </c>
      <c r="M9" s="21">
        <v>0</v>
      </c>
      <c r="N9" s="21">
        <v>0</v>
      </c>
      <c r="O9" s="21">
        <v>0</v>
      </c>
      <c r="P9" s="21">
        <v>0</v>
      </c>
      <c r="Q9" s="195" t="s">
        <v>227</v>
      </c>
      <c r="R9" s="193" t="s">
        <v>772</v>
      </c>
    </row>
    <row r="10" spans="1:18" ht="46.8" x14ac:dyDescent="0.3">
      <c r="A10" s="40" t="s">
        <v>792</v>
      </c>
      <c r="B10" s="393" t="s">
        <v>795</v>
      </c>
      <c r="C10" s="394" t="s">
        <v>796</v>
      </c>
      <c r="D10" s="241" t="s">
        <v>776</v>
      </c>
      <c r="E10" s="395" t="s">
        <v>756</v>
      </c>
      <c r="F10" s="389"/>
      <c r="G10" s="21" t="s">
        <v>1</v>
      </c>
      <c r="H10" s="21"/>
      <c r="I10" s="389"/>
      <c r="J10" s="389"/>
      <c r="K10" s="389"/>
      <c r="L10" s="21">
        <v>0</v>
      </c>
      <c r="M10" s="21">
        <v>0</v>
      </c>
      <c r="N10" s="21">
        <v>0</v>
      </c>
      <c r="O10" s="21">
        <v>0</v>
      </c>
      <c r="P10" s="21">
        <v>0</v>
      </c>
      <c r="Q10" s="195" t="s">
        <v>757</v>
      </c>
      <c r="R10" s="193" t="s">
        <v>774</v>
      </c>
    </row>
    <row r="11" spans="1:18" s="286" customFormat="1" ht="69.599999999999994" x14ac:dyDescent="0.3">
      <c r="A11" s="40" t="s">
        <v>793</v>
      </c>
      <c r="B11" s="393" t="s">
        <v>783</v>
      </c>
      <c r="C11" s="394" t="s">
        <v>778</v>
      </c>
      <c r="D11" s="241" t="s">
        <v>779</v>
      </c>
      <c r="E11" s="395" t="s">
        <v>756</v>
      </c>
      <c r="F11" s="389"/>
      <c r="G11" s="396" t="s">
        <v>1</v>
      </c>
      <c r="H11" s="21" t="s">
        <v>1</v>
      </c>
      <c r="I11" s="389"/>
      <c r="J11" s="389"/>
      <c r="K11" s="389"/>
      <c r="L11" s="21">
        <v>0</v>
      </c>
      <c r="M11" s="21">
        <v>0</v>
      </c>
      <c r="N11" s="21">
        <v>0</v>
      </c>
      <c r="O11" s="21">
        <v>0</v>
      </c>
      <c r="P11" s="21">
        <v>0</v>
      </c>
      <c r="Q11" s="195" t="s">
        <v>757</v>
      </c>
      <c r="R11" s="193" t="s">
        <v>777</v>
      </c>
    </row>
    <row r="12" spans="1:18" ht="53.4" x14ac:dyDescent="0.3">
      <c r="A12" s="40" t="s">
        <v>800</v>
      </c>
      <c r="B12" s="393" t="s">
        <v>784</v>
      </c>
      <c r="C12" s="394" t="s">
        <v>782</v>
      </c>
      <c r="D12" s="241" t="s">
        <v>781</v>
      </c>
      <c r="E12" s="395" t="s">
        <v>756</v>
      </c>
      <c r="F12" s="389"/>
      <c r="G12" s="396" t="s">
        <v>1</v>
      </c>
      <c r="H12" s="21" t="s">
        <v>1</v>
      </c>
      <c r="I12" s="21" t="s">
        <v>1</v>
      </c>
      <c r="J12" s="389"/>
      <c r="K12" s="389"/>
      <c r="L12" s="21">
        <v>0</v>
      </c>
      <c r="M12" s="21">
        <v>0</v>
      </c>
      <c r="N12" s="21">
        <v>0</v>
      </c>
      <c r="O12" s="21">
        <v>0</v>
      </c>
      <c r="P12" s="21">
        <v>0</v>
      </c>
      <c r="Q12" s="195" t="s">
        <v>757</v>
      </c>
      <c r="R12" s="193" t="s">
        <v>780</v>
      </c>
    </row>
  </sheetData>
  <customSheetViews>
    <customSheetView guid="{DF47C941-7491-4E69-903E-127DDC4210F9}">
      <selection activeCell="F9" sqref="F9"/>
      <pageMargins left="0.7" right="0.7" top="0.75" bottom="0.75" header="0.3" footer="0.3"/>
      <pageSetup paperSize="9" orientation="portrait" r:id="rId1"/>
    </customSheetView>
  </customSheetViews>
  <phoneticPr fontId="62" type="noConversion"/>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345E88ECED5458D3BD680B7BA2225" ma:contentTypeVersion="1" ma:contentTypeDescription="Loo uus dokument" ma:contentTypeScope="" ma:versionID="255e765ff2285a51e05390ca6cf390f7">
  <xsd:schema xmlns:xsd="http://www.w3.org/2001/XMLSchema" xmlns:p="http://schemas.microsoft.com/office/2006/metadata/properties" targetNamespace="http://schemas.microsoft.com/office/2006/metadata/properties" ma:root="true" ma:fieldsID="fc2ccef055eb827defe513884e00b21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6017C3-93E5-4375-8308-8FE2F6F5D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D55AA90-492E-4A0C-B3B5-B019E4624159}">
  <ds:schemaRef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325407D-BC44-469D-9DBC-BE84F7775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LOP 2020-2023 rahastamiskava</vt:lpstr>
      <vt:lpstr>LOP 2020-2023 tegevusteleht</vt:lpstr>
      <vt:lpstr>Mittekooskõlastatud tegevused</vt:lpstr>
      <vt:lpstr>Lisa 1 VV 28.05.2020 otsus p 4</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urvem</dc:creator>
  <cp:lastModifiedBy>Mait Klein</cp:lastModifiedBy>
  <cp:lastPrinted>2016-03-10T15:30:19Z</cp:lastPrinted>
  <dcterms:created xsi:type="dcterms:W3CDTF">2012-09-17T06:47:39Z</dcterms:created>
  <dcterms:modified xsi:type="dcterms:W3CDTF">2020-06-03T05:45:16Z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0x01010017C345E88ECED5458D3BD680B7BA2225</vt:lpwstr>
  </property>
</Properties>
</file>